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7B884F72-863C-4711-B7CD-3AFBDAF3FC64}" xr6:coauthVersionLast="41" xr6:coauthVersionMax="41" xr10:uidLastSave="{00000000-0000-0000-0000-000000000000}"/>
  <bookViews>
    <workbookView xWindow="8796" yWindow="1068" windowWidth="12156" windowHeight="11172" activeTab="2" xr2:uid="{E17DFF02-4F2C-4586-9226-42FFEBAF5A6D}"/>
  </bookViews>
  <sheets>
    <sheet name="BS" sheetId="1" r:id="rId1"/>
    <sheet name="IS" sheetId="2" r:id="rId2"/>
    <sheet name="CF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3" l="1"/>
  <c r="E21" i="3"/>
  <c r="D21" i="3"/>
  <c r="D24" i="3"/>
  <c r="E14" i="3"/>
  <c r="D14" i="3"/>
  <c r="E31" i="2"/>
  <c r="E27" i="2"/>
  <c r="E39" i="2"/>
  <c r="D39" i="2"/>
  <c r="E34" i="2"/>
  <c r="D34" i="2"/>
  <c r="D27" i="2"/>
  <c r="E19" i="2"/>
  <c r="E25" i="2" s="1"/>
  <c r="D19" i="2"/>
  <c r="D25" i="2" s="1"/>
  <c r="E11" i="2"/>
  <c r="E7" i="2"/>
  <c r="D11" i="2"/>
  <c r="D7" i="2"/>
  <c r="D14" i="2" s="1"/>
  <c r="E15" i="2"/>
  <c r="D15" i="2"/>
  <c r="E30" i="2" l="1"/>
  <c r="E14" i="2"/>
  <c r="E18" i="2" s="1"/>
  <c r="D30" i="2"/>
  <c r="D18" i="2"/>
  <c r="E56" i="1"/>
  <c r="D61" i="1"/>
  <c r="D56" i="1"/>
  <c r="E36" i="1"/>
  <c r="E33" i="1"/>
  <c r="E13" i="1"/>
  <c r="E12" i="1" s="1"/>
  <c r="E68" i="1"/>
  <c r="E61" i="1" s="1"/>
  <c r="E62" i="1"/>
  <c r="D68" i="1"/>
  <c r="D62" i="1"/>
  <c r="E47" i="1"/>
  <c r="D47" i="1"/>
  <c r="E41" i="1"/>
  <c r="E39" i="1"/>
  <c r="E29" i="1"/>
  <c r="E28" i="1" s="1"/>
  <c r="D41" i="1"/>
  <c r="D39" i="1"/>
  <c r="D27" i="1" s="1"/>
  <c r="D36" i="1"/>
  <c r="D33" i="1"/>
  <c r="D29" i="1"/>
  <c r="D28" i="1" s="1"/>
  <c r="E24" i="1"/>
  <c r="D24" i="1"/>
  <c r="E21" i="1"/>
  <c r="E20" i="1" s="1"/>
  <c r="E18" i="1"/>
  <c r="D21" i="1"/>
  <c r="D20" i="1" s="1"/>
  <c r="D18" i="1"/>
  <c r="D13" i="1"/>
  <c r="D12" i="1" s="1"/>
  <c r="E10" i="1"/>
  <c r="D10" i="1"/>
  <c r="E8" i="1"/>
  <c r="D8" i="1"/>
  <c r="E36" i="2" l="1"/>
  <c r="E40" i="2" s="1"/>
  <c r="E42" i="2" s="1"/>
  <c r="D31" i="2"/>
  <c r="D36" i="2" s="1"/>
  <c r="D40" i="2" s="1"/>
  <c r="D42" i="2" s="1"/>
  <c r="E60" i="1"/>
  <c r="E46" i="1"/>
  <c r="E45" i="1" s="1"/>
  <c r="D60" i="1"/>
  <c r="D46" i="1"/>
  <c r="D45" i="1" s="1"/>
  <c r="E32" i="1"/>
  <c r="E27" i="1" s="1"/>
  <c r="D32" i="1"/>
  <c r="E7" i="1"/>
  <c r="D7" i="1"/>
  <c r="E71" i="1" l="1"/>
  <c r="D71" i="1"/>
  <c r="D43" i="1"/>
  <c r="E43" i="1"/>
  <c r="D25" i="3"/>
  <c r="D28" i="3" s="1"/>
  <c r="E25" i="3"/>
  <c r="E28" i="3" s="1"/>
</calcChain>
</file>

<file path=xl/sharedStrings.xml><?xml version="1.0" encoding="utf-8"?>
<sst xmlns="http://schemas.openxmlformats.org/spreadsheetml/2006/main" count="185" uniqueCount="171">
  <si>
    <t/>
  </si>
  <si>
    <t>CT_EN</t>
  </si>
  <si>
    <t>ASSETS</t>
  </si>
  <si>
    <t>A- CURRENT ASSETS</t>
  </si>
  <si>
    <t>I. Cash and cash equivalents</t>
  </si>
  <si>
    <t>1. Cash</t>
  </si>
  <si>
    <t>II. Short-term investments</t>
  </si>
  <si>
    <t>1.  Held to maturity investments</t>
  </si>
  <si>
    <t>III. Accounts receivable</t>
  </si>
  <si>
    <t>1. Receivables from customers</t>
  </si>
  <si>
    <t>1.1. Receivables from insurance contract</t>
  </si>
  <si>
    <t>2. Advanced payments to suppliers</t>
  </si>
  <si>
    <t>IV. Inventory</t>
  </si>
  <si>
    <t>V. Other current assets</t>
  </si>
  <si>
    <t>1. Short-term prepaid expenses</t>
  </si>
  <si>
    <t>1.1 Unallocated commission expenses</t>
  </si>
  <si>
    <t>1.2. Other short-term prepaid expenses</t>
  </si>
  <si>
    <t>VI. Reinsurance assets</t>
  </si>
  <si>
    <t>B. LONG-TERM ASSETS</t>
  </si>
  <si>
    <t>I. Long-term receivables</t>
  </si>
  <si>
    <t>II. Fixed Assets</t>
  </si>
  <si>
    <t>1. Tangible fixed assets</t>
  </si>
  <si>
    <t xml:space="preserve">   - Historical cost</t>
  </si>
  <si>
    <t xml:space="preserve">  - Accumulated Depriciation</t>
  </si>
  <si>
    <t>V. Other long-term assets</t>
  </si>
  <si>
    <t>1. Long-term prepaid expenses</t>
  </si>
  <si>
    <t>TOTAL ASSETS</t>
  </si>
  <si>
    <t>RESOURCES</t>
  </si>
  <si>
    <t>I. Current liabilities</t>
  </si>
  <si>
    <t>1. Short-term accounts payables</t>
  </si>
  <si>
    <t>1.1 Insurance contract payables</t>
  </si>
  <si>
    <t>1.2 Other accounts payables</t>
  </si>
  <si>
    <t>2. Tax Payables &amp; Payables to Government</t>
  </si>
  <si>
    <t>3. Employee Payables</t>
  </si>
  <si>
    <t>4. Short-term unrealized revenues</t>
  </si>
  <si>
    <t>5. Unrecevied comission revenues</t>
  </si>
  <si>
    <t>6. Other Payables</t>
  </si>
  <si>
    <t>7. Bonus and welfare fund</t>
  </si>
  <si>
    <t>3. Treasury stock</t>
  </si>
  <si>
    <t>TOTAL RESOURCES</t>
  </si>
  <si>
    <t>1. Insurance premium revenue</t>
  </si>
  <si>
    <t xml:space="preserve">2. Premium revenue from Reinsurance ceding </t>
  </si>
  <si>
    <t>3. Net Premium (03=01-02)</t>
  </si>
  <si>
    <t>4. Commission from Reinsurance ceding and Other receivables from insurance activity</t>
  </si>
  <si>
    <t>5. Net Premium (05= 03+04)</t>
  </si>
  <si>
    <t>6. Claims Payment (Direct insurance)</t>
  </si>
  <si>
    <t>7. Receipts of Reinsurance ceding indemnities</t>
  </si>
  <si>
    <t>8. Increase (or decrease) claim provision for direct insurance and reinsurance-inward</t>
  </si>
  <si>
    <t>9. Increase (or decrease) claim provision for reinsurance ceding</t>
  </si>
  <si>
    <t>10. Total Claims Payment</t>
  </si>
  <si>
    <t>11. Increase (Decrease) in Reserve for big loss fluctuations</t>
  </si>
  <si>
    <t>12. Other spending on insurance activity</t>
  </si>
  <si>
    <t>13. Total spending on insurance activity</t>
  </si>
  <si>
    <t>18. Financial income</t>
  </si>
  <si>
    <t>19. Financial expenses</t>
  </si>
  <si>
    <t xml:space="preserve">20. Profit from financial activities </t>
  </si>
  <si>
    <t>21. General and administration expenses</t>
  </si>
  <si>
    <t>22. Net profit from insurance activity</t>
  </si>
  <si>
    <t>23. Other income</t>
  </si>
  <si>
    <t>24. Other expenses</t>
  </si>
  <si>
    <t>25. Profit (loss) from other activities</t>
  </si>
  <si>
    <t>26. Accounting profit (loss) before tax</t>
  </si>
  <si>
    <t>27. Income tax payable</t>
  </si>
  <si>
    <t>29. Net profit (loss) after tax</t>
  </si>
  <si>
    <t>I. Cash flows from operating activities</t>
  </si>
  <si>
    <t>II. Cash flows from investing activities</t>
  </si>
  <si>
    <t xml:space="preserve">Net cash flows from investing activities </t>
  </si>
  <si>
    <t>III. Cash flows from financing activities</t>
  </si>
  <si>
    <t>Net cash increase/ decrease during the period (50 = 20+30+40)</t>
  </si>
  <si>
    <t>Cash and cash equivalent at beginning of period</t>
  </si>
  <si>
    <t>Effects of changes in foreign exchange rate</t>
  </si>
  <si>
    <t>Cash and cash equivalent at end of period (70 = 50+60+61)</t>
  </si>
  <si>
    <t>Closing Balance (VND)</t>
  </si>
  <si>
    <t>Opening Balance (VND)</t>
  </si>
  <si>
    <t>1. Inventories</t>
  </si>
  <si>
    <t>1. Allowance for Premium from Reinsurance ceding</t>
  </si>
  <si>
    <t>2. Allowance for Reinsurance ceding indemnities</t>
  </si>
  <si>
    <t>1. Other long-term receivables</t>
  </si>
  <si>
    <t>1.1. Escrow amount</t>
  </si>
  <si>
    <t>1.2. Other long-term receivables</t>
  </si>
  <si>
    <t>2. Intangible fixed assets</t>
  </si>
  <si>
    <t>IV. Long-term financial investments</t>
  </si>
  <si>
    <t>C. LIABILITIES</t>
  </si>
  <si>
    <t>8. Insurance operation reserves</t>
  </si>
  <si>
    <t>8.2. Compensation reserve</t>
  </si>
  <si>
    <t>8.3. Compensation reserve for big loss fluctuations</t>
  </si>
  <si>
    <t>8.1. Unearned Premium reserve (and reinsurance-inward)</t>
  </si>
  <si>
    <t>D. OWNERS' EQUITY</t>
  </si>
  <si>
    <t>I. Owner's equity</t>
  </si>
  <si>
    <t>1. Business Capital</t>
  </si>
  <si>
    <t>2. Share premium</t>
  </si>
  <si>
    <t>6. Retained earnings</t>
  </si>
  <si>
    <t>411a</t>
  </si>
  <si>
    <t>421a</t>
  </si>
  <si>
    <t>421b</t>
  </si>
  <si>
    <t>3. Investment &amp; Development Fund</t>
  </si>
  <si>
    <t>4. Compulsory Reserve fund</t>
  </si>
  <si>
    <t xml:space="preserve">6.1. Accumulated undistributed profit after tax at end of last period </t>
  </si>
  <si>
    <t xml:space="preserve">6.2. Undistributed profit after tax this period </t>
  </si>
  <si>
    <t>1.1. Common stock with voting rights</t>
  </si>
  <si>
    <t>16.1.1</t>
  </si>
  <si>
    <t>16.1.2</t>
  </si>
  <si>
    <t>- Insurance premium revenue</t>
  </si>
  <si>
    <t>- Paid premium for reinsurance-inward</t>
  </si>
  <si>
    <t xml:space="preserve">- Increase (or decrease) Premium provision </t>
  </si>
  <si>
    <t xml:space="preserve">- Premium from Reinsurance ceding </t>
  </si>
  <si>
    <t xml:space="preserve">- Increase (or decrease) Premium provision for Reinsurance ceding </t>
  </si>
  <si>
    <t>- Commission from Reinsurance ceding</t>
  </si>
  <si>
    <t>- Other receivables from insurance activity</t>
  </si>
  <si>
    <t>- Total Claims Payment</t>
  </si>
  <si>
    <t>- Decreases</t>
  </si>
  <si>
    <t>- Insurance commission</t>
  </si>
  <si>
    <t>- Other spending on insurance activity</t>
  </si>
  <si>
    <t>14. Gross profit from insurance activity</t>
  </si>
  <si>
    <t>30. Dividends</t>
  </si>
  <si>
    <t>1. Receipts from sales of goods and services and other revenue</t>
  </si>
  <si>
    <t>01</t>
  </si>
  <si>
    <t>02</t>
  </si>
  <si>
    <t>22</t>
  </si>
  <si>
    <t>05</t>
  </si>
  <si>
    <t>03</t>
  </si>
  <si>
    <t>04</t>
  </si>
  <si>
    <t>27</t>
  </si>
  <si>
    <t>21</t>
  </si>
  <si>
    <t>06</t>
  </si>
  <si>
    <t>07</t>
  </si>
  <si>
    <t>20</t>
  </si>
  <si>
    <t>7. Other cash paid for operating activities</t>
  </si>
  <si>
    <t>6. Other cash received from operating activities</t>
  </si>
  <si>
    <t>3. Payments to employees</t>
  </si>
  <si>
    <t>2. Payments to suppliers</t>
  </si>
  <si>
    <t>5. Income tax paid</t>
  </si>
  <si>
    <t>30</t>
  </si>
  <si>
    <t>36</t>
  </si>
  <si>
    <t>40</t>
  </si>
  <si>
    <t>50</t>
  </si>
  <si>
    <t>60</t>
  </si>
  <si>
    <t>61</t>
  </si>
  <si>
    <t>70</t>
  </si>
  <si>
    <t>1. Acquisition of fixed assets and other non-current assets</t>
  </si>
  <si>
    <t>2. Proceeds from sale of fixed assets and other non-current assets</t>
  </si>
  <si>
    <t xml:space="preserve">5. Interest and dividend received </t>
  </si>
  <si>
    <t>1. Cash payments of dividends</t>
  </si>
  <si>
    <t xml:space="preserve">Net cash flow from financing activities </t>
  </si>
  <si>
    <t xml:space="preserve">Net cash flow from operating activities </t>
  </si>
  <si>
    <t>Company:  Agriculture Bank Insurance JSC</t>
  </si>
  <si>
    <t>CONSOLIDATED BALANCE SHEET</t>
  </si>
  <si>
    <t>Code</t>
  </si>
  <si>
    <t>Note</t>
  </si>
  <si>
    <t>CONSOLIDATED INCOME STATEMENT</t>
  </si>
  <si>
    <t xml:space="preserve">CONSOLIDATED CASH FLOW STATEMENT </t>
  </si>
  <si>
    <t>Items</t>
  </si>
  <si>
    <t>3. Other long-term receivables</t>
  </si>
  <si>
    <t xml:space="preserve">4. Allowance for short-term incollectible anccounts </t>
  </si>
  <si>
    <t>as at June 30th, 2019</t>
  </si>
  <si>
    <t>as at June 30/06/2019</t>
  </si>
  <si>
    <t>This Quarter</t>
  </si>
  <si>
    <t>Last Quarter</t>
  </si>
  <si>
    <t>01.1</t>
  </si>
  <si>
    <t>01.2</t>
  </si>
  <si>
    <t>01.3</t>
  </si>
  <si>
    <t>02.1</t>
  </si>
  <si>
    <t>02.2</t>
  </si>
  <si>
    <t>04.1</t>
  </si>
  <si>
    <t>04.2</t>
  </si>
  <si>
    <t>3. Loan to other company, acquisition of debt instruments of other company</t>
  </si>
  <si>
    <t>23</t>
  </si>
  <si>
    <t>24</t>
  </si>
  <si>
    <t xml:space="preserve">4. Recovery of loan, proceeds from sale of debt instruments </t>
  </si>
  <si>
    <t>Last quarter</t>
  </si>
  <si>
    <t>as at June 30th,2019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</si>
</sst>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i/>
      <sz val="9"/>
      <name val="Arial"/>
      <family val="2"/>
    </font>
    <font>
      <i/>
      <sz val="11"/>
      <color theme="1"/>
      <name val="Calibri"/>
      <family val="2"/>
      <scheme val="minor"/>
    </font>
    <font>
      <b/>
      <i/>
      <sz val="9"/>
      <name val="Arial"/>
      <family val="2"/>
    </font>
    <font>
      <b/>
      <i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</cellStyleXfs>
  <cellXfs count="114">
    <xf numFmtId="0" fontId="0" fillId="0" borderId="0" xfId="0"/>
    <xf numFmtId="0" fontId="3" fillId="0" borderId="0" xfId="1" applyFont="1"/>
    <xf numFmtId="0" fontId="4" fillId="0" borderId="1" xfId="1" applyFont="1" applyBorder="1"/>
    <xf numFmtId="0" fontId="3" fillId="0" borderId="0" xfId="1" applyFont="1" applyAlignment="1">
      <alignment horizontal="left"/>
    </xf>
    <xf numFmtId="164" fontId="3" fillId="0" borderId="1" xfId="2" applyNumberFormat="1" applyFont="1" applyBorder="1"/>
    <xf numFmtId="164" fontId="4" fillId="0" borderId="1" xfId="2" applyNumberFormat="1" applyFont="1" applyBorder="1"/>
    <xf numFmtId="0" fontId="4" fillId="0" borderId="1" xfId="1" applyFont="1" applyFill="1" applyBorder="1"/>
    <xf numFmtId="0" fontId="3" fillId="0" borderId="1" xfId="1" applyFont="1" applyFill="1" applyBorder="1"/>
    <xf numFmtId="0" fontId="3" fillId="0" borderId="0" xfId="1" applyFont="1"/>
    <xf numFmtId="0" fontId="3" fillId="0" borderId="0" xfId="1" applyFont="1" applyAlignment="1">
      <alignment horizontal="center" vertical="center"/>
    </xf>
    <xf numFmtId="164" fontId="4" fillId="0" borderId="1" xfId="2" applyNumberFormat="1" applyFont="1" applyBorder="1"/>
    <xf numFmtId="0" fontId="4" fillId="0" borderId="1" xfId="1" applyFont="1" applyFill="1" applyBorder="1"/>
    <xf numFmtId="0" fontId="3" fillId="0" borderId="1" xfId="4" applyFont="1" applyBorder="1"/>
    <xf numFmtId="0" fontId="4" fillId="0" borderId="1" xfId="4" applyFont="1" applyBorder="1"/>
    <xf numFmtId="164" fontId="3" fillId="0" borderId="1" xfId="3" applyNumberFormat="1" applyFont="1" applyBorder="1"/>
    <xf numFmtId="0" fontId="4" fillId="0" borderId="0" xfId="4" applyFont="1"/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/>
    </xf>
    <xf numFmtId="0" fontId="3" fillId="0" borderId="2" xfId="4" applyFont="1" applyBorder="1" applyAlignment="1">
      <alignment wrapText="1"/>
    </xf>
    <xf numFmtId="0" fontId="4" fillId="0" borderId="2" xfId="4" applyFont="1" applyBorder="1" applyAlignment="1">
      <alignment wrapText="1"/>
    </xf>
    <xf numFmtId="0" fontId="4" fillId="0" borderId="4" xfId="4" applyFont="1" applyBorder="1" applyAlignment="1">
      <alignment wrapText="1"/>
    </xf>
    <xf numFmtId="0" fontId="4" fillId="0" borderId="6" xfId="4" applyFont="1" applyBorder="1"/>
    <xf numFmtId="164" fontId="3" fillId="0" borderId="0" xfId="3" applyNumberFormat="1" applyFont="1"/>
    <xf numFmtId="164" fontId="4" fillId="0" borderId="0" xfId="3" applyNumberFormat="1" applyFont="1"/>
    <xf numFmtId="0" fontId="3" fillId="0" borderId="7" xfId="1" applyFont="1" applyBorder="1"/>
    <xf numFmtId="164" fontId="3" fillId="0" borderId="7" xfId="2" applyNumberFormat="1" applyFont="1" applyBorder="1"/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/>
    <xf numFmtId="164" fontId="7" fillId="0" borderId="1" xfId="2" applyNumberFormat="1" applyFont="1" applyBorder="1"/>
    <xf numFmtId="0" fontId="8" fillId="0" borderId="0" xfId="0" applyFont="1"/>
    <xf numFmtId="0" fontId="0" fillId="0" borderId="0" xfId="0" applyFont="1"/>
    <xf numFmtId="0" fontId="1" fillId="0" borderId="0" xfId="0" applyFont="1"/>
    <xf numFmtId="0" fontId="9" fillId="0" borderId="0" xfId="1" applyFont="1" applyAlignment="1">
      <alignment horizontal="center" vertical="center"/>
    </xf>
    <xf numFmtId="0" fontId="9" fillId="0" borderId="1" xfId="1" applyFont="1" applyBorder="1"/>
    <xf numFmtId="164" fontId="9" fillId="0" borderId="1" xfId="2" applyNumberFormat="1" applyFont="1" applyBorder="1"/>
    <xf numFmtId="0" fontId="10" fillId="0" borderId="0" xfId="0" applyFont="1"/>
    <xf numFmtId="0" fontId="9" fillId="0" borderId="1" xfId="1" applyFont="1" applyBorder="1" applyAlignment="1">
      <alignment horizontal="center" vertical="center"/>
    </xf>
    <xf numFmtId="0" fontId="9" fillId="0" borderId="1" xfId="1" applyFont="1" applyFill="1" applyBorder="1"/>
    <xf numFmtId="0" fontId="11" fillId="0" borderId="2" xfId="0" applyFont="1" applyBorder="1"/>
    <xf numFmtId="0" fontId="4" fillId="0" borderId="6" xfId="1" applyFont="1" applyBorder="1" applyAlignment="1">
      <alignment horizontal="center" vertical="center"/>
    </xf>
    <xf numFmtId="0" fontId="4" fillId="0" borderId="6" xfId="1" applyFont="1" applyBorder="1" applyAlignment="1">
      <alignment horizontal="left"/>
    </xf>
    <xf numFmtId="164" fontId="4" fillId="0" borderId="6" xfId="2" applyNumberFormat="1" applyFont="1" applyBorder="1"/>
    <xf numFmtId="0" fontId="4" fillId="0" borderId="7" xfId="1" applyFont="1" applyBorder="1" applyAlignment="1">
      <alignment horizontal="center" vertical="center"/>
    </xf>
    <xf numFmtId="0" fontId="3" fillId="0" borderId="9" xfId="1" applyFont="1" applyFill="1" applyBorder="1"/>
    <xf numFmtId="164" fontId="3" fillId="0" borderId="9" xfId="2" applyNumberFormat="1" applyFont="1" applyBorder="1"/>
    <xf numFmtId="0" fontId="3" fillId="0" borderId="8" xfId="1" applyFont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3" fillId="0" borderId="9" xfId="1" applyFont="1" applyBorder="1"/>
    <xf numFmtId="164" fontId="4" fillId="0" borderId="9" xfId="2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4" fillId="0" borderId="10" xfId="2" applyNumberFormat="1" applyFont="1" applyBorder="1"/>
    <xf numFmtId="41" fontId="0" fillId="0" borderId="11" xfId="0" applyNumberFormat="1" applyBorder="1"/>
    <xf numFmtId="41" fontId="8" fillId="0" borderId="12" xfId="0" applyNumberFormat="1" applyFont="1" applyBorder="1"/>
    <xf numFmtId="41" fontId="8" fillId="0" borderId="13" xfId="0" applyNumberFormat="1" applyFont="1" applyBorder="1"/>
    <xf numFmtId="0" fontId="7" fillId="0" borderId="3" xfId="1" applyFont="1" applyBorder="1" applyAlignment="1">
      <alignment horizontal="center" vertical="center"/>
    </xf>
    <xf numFmtId="164" fontId="7" fillId="0" borderId="7" xfId="2" applyNumberFormat="1" applyFont="1" applyBorder="1"/>
    <xf numFmtId="41" fontId="8" fillId="0" borderId="2" xfId="0" applyNumberFormat="1" applyFont="1" applyBorder="1"/>
    <xf numFmtId="41" fontId="7" fillId="0" borderId="14" xfId="0" applyNumberFormat="1" applyFont="1" applyBorder="1" applyAlignment="1">
      <alignment vertical="center"/>
    </xf>
    <xf numFmtId="0" fontId="3" fillId="0" borderId="0" xfId="1" applyFont="1" applyAlignment="1">
      <alignment horizontal="center"/>
    </xf>
    <xf numFmtId="41" fontId="4" fillId="0" borderId="2" xfId="4" applyNumberFormat="1" applyFont="1" applyBorder="1" applyAlignment="1">
      <alignment vertical="center"/>
    </xf>
    <xf numFmtId="0" fontId="4" fillId="0" borderId="2" xfId="4" applyFont="1" applyBorder="1" applyAlignment="1">
      <alignment horizontal="center" vertical="center"/>
    </xf>
    <xf numFmtId="0" fontId="4" fillId="0" borderId="0" xfId="4" applyFont="1" applyAlignment="1">
      <alignment horizontal="center" wrapText="1"/>
    </xf>
    <xf numFmtId="0" fontId="11" fillId="0" borderId="0" xfId="0" applyFont="1" applyAlignment="1">
      <alignment horizontal="center"/>
    </xf>
    <xf numFmtId="49" fontId="3" fillId="0" borderId="0" xfId="4" applyNumberFormat="1" applyFont="1" applyAlignment="1">
      <alignment horizontal="left"/>
    </xf>
    <xf numFmtId="49" fontId="3" fillId="0" borderId="2" xfId="4" applyNumberFormat="1" applyFont="1" applyBorder="1" applyAlignment="1">
      <alignment horizontal="center" vertical="center" wrapText="1"/>
    </xf>
    <xf numFmtId="49" fontId="3" fillId="0" borderId="2" xfId="4" applyNumberFormat="1" applyFont="1" applyBorder="1" applyAlignment="1">
      <alignment horizontal="left" vertical="center"/>
    </xf>
    <xf numFmtId="49" fontId="4" fillId="0" borderId="2" xfId="4" applyNumberFormat="1" applyFont="1" applyBorder="1" applyAlignment="1">
      <alignment vertical="center" wrapText="1"/>
    </xf>
    <xf numFmtId="49" fontId="3" fillId="0" borderId="2" xfId="4" applyNumberFormat="1" applyFont="1" applyBorder="1" applyAlignment="1">
      <alignment vertical="center" wrapText="1"/>
    </xf>
    <xf numFmtId="49" fontId="3" fillId="0" borderId="0" xfId="1" applyNumberFormat="1" applyFont="1"/>
    <xf numFmtId="49" fontId="6" fillId="0" borderId="0" xfId="4" applyNumberFormat="1" applyFont="1" applyAlignment="1">
      <alignment horizontal="left" vertical="center"/>
    </xf>
    <xf numFmtId="49" fontId="5" fillId="0" borderId="0" xfId="4" applyNumberFormat="1"/>
    <xf numFmtId="49" fontId="0" fillId="0" borderId="0" xfId="0" applyNumberFormat="1"/>
    <xf numFmtId="41" fontId="3" fillId="0" borderId="2" xfId="4" applyNumberFormat="1" applyFont="1" applyBorder="1" applyAlignment="1">
      <alignment horizontal="center" vertical="center"/>
    </xf>
    <xf numFmtId="41" fontId="4" fillId="0" borderId="2" xfId="4" applyNumberFormat="1" applyFont="1" applyBorder="1" applyAlignment="1">
      <alignment horizontal="center" vertical="center"/>
    </xf>
    <xf numFmtId="0" fontId="3" fillId="0" borderId="15" xfId="4" applyFont="1" applyBorder="1" applyAlignment="1">
      <alignment wrapText="1"/>
    </xf>
    <xf numFmtId="0" fontId="3" fillId="0" borderId="7" xfId="4" applyFont="1" applyBorder="1"/>
    <xf numFmtId="164" fontId="3" fillId="0" borderId="7" xfId="3" applyNumberFormat="1" applyFont="1" applyBorder="1"/>
    <xf numFmtId="0" fontId="4" fillId="0" borderId="2" xfId="0" applyFont="1" applyBorder="1" applyAlignment="1">
      <alignment wrapText="1"/>
    </xf>
    <xf numFmtId="0" fontId="0" fillId="0" borderId="0" xfId="0" applyAlignment="1">
      <alignment horizontal="center"/>
    </xf>
    <xf numFmtId="49" fontId="3" fillId="0" borderId="14" xfId="4" applyNumberFormat="1" applyFont="1" applyBorder="1" applyAlignment="1">
      <alignment horizontal="center"/>
    </xf>
    <xf numFmtId="49" fontId="4" fillId="0" borderId="3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/>
    </xf>
    <xf numFmtId="49" fontId="4" fillId="0" borderId="5" xfId="4" applyNumberFormat="1" applyFont="1" applyBorder="1" applyAlignment="1">
      <alignment horizontal="center"/>
    </xf>
    <xf numFmtId="49" fontId="3" fillId="0" borderId="2" xfId="4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/>
    </xf>
    <xf numFmtId="164" fontId="4" fillId="0" borderId="1" xfId="3" applyNumberFormat="1" applyFont="1" applyBorder="1"/>
    <xf numFmtId="164" fontId="4" fillId="0" borderId="1" xfId="3" applyNumberFormat="1" applyFont="1" applyBorder="1" applyAlignment="1">
      <alignment horizontal="right"/>
    </xf>
    <xf numFmtId="49" fontId="4" fillId="0" borderId="0" xfId="1" applyNumberFormat="1" applyFont="1" applyAlignment="1">
      <alignment horizontal="center"/>
    </xf>
    <xf numFmtId="0" fontId="13" fillId="0" borderId="0" xfId="1" applyFont="1" applyAlignment="1">
      <alignment vertical="center"/>
    </xf>
    <xf numFmtId="0" fontId="14" fillId="0" borderId="0" xfId="1" applyFont="1" applyBorder="1" applyAlignment="1"/>
    <xf numFmtId="0" fontId="15" fillId="0" borderId="0" xfId="0" applyFont="1"/>
    <xf numFmtId="49" fontId="9" fillId="0" borderId="3" xfId="4" applyNumberFormat="1" applyFont="1" applyBorder="1" applyAlignment="1">
      <alignment horizontal="center"/>
    </xf>
    <xf numFmtId="0" fontId="9" fillId="0" borderId="2" xfId="4" applyFont="1" applyBorder="1" applyAlignment="1">
      <alignment wrapText="1"/>
    </xf>
    <xf numFmtId="0" fontId="9" fillId="0" borderId="1" xfId="4" applyFont="1" applyBorder="1"/>
    <xf numFmtId="164" fontId="9" fillId="0" borderId="1" xfId="3" applyNumberFormat="1" applyFont="1" applyBorder="1"/>
    <xf numFmtId="0" fontId="14" fillId="0" borderId="0" xfId="1" applyFont="1" applyBorder="1" applyAlignment="1"/>
    <xf numFmtId="0" fontId="12" fillId="0" borderId="0" xfId="1" applyFont="1" applyAlignment="1"/>
    <xf numFmtId="0" fontId="3" fillId="0" borderId="0" xfId="1" applyFont="1" applyAlignment="1"/>
    <xf numFmtId="0" fontId="13" fillId="0" borderId="0" xfId="4" applyFont="1" applyAlignment="1">
      <alignment vertical="center"/>
    </xf>
    <xf numFmtId="0" fontId="3" fillId="0" borderId="0" xfId="4" applyFont="1" applyAlignment="1"/>
    <xf numFmtId="0" fontId="3" fillId="0" borderId="2" xfId="4" quotePrefix="1" applyFont="1" applyBorder="1" applyAlignment="1">
      <alignment horizontal="center"/>
    </xf>
    <xf numFmtId="0" fontId="4" fillId="0" borderId="2" xfId="4" quotePrefix="1" applyFont="1" applyBorder="1" applyAlignment="1">
      <alignment horizontal="center" vertical="center"/>
    </xf>
    <xf numFmtId="0" fontId="3" fillId="0" borderId="2" xfId="4" quotePrefix="1" applyFont="1" applyBorder="1" applyAlignment="1">
      <alignment horizontal="center" vertical="center"/>
    </xf>
    <xf numFmtId="0" fontId="14" fillId="0" borderId="16" xfId="1" applyFont="1" applyBorder="1" applyAlignment="1"/>
    <xf numFmtId="0" fontId="13" fillId="0" borderId="0" xfId="1" applyFont="1" applyAlignment="1">
      <alignment horizontal="left" vertical="center"/>
    </xf>
    <xf numFmtId="0" fontId="12" fillId="0" borderId="0" xfId="1" applyFont="1" applyAlignment="1">
      <alignment horizontal="left"/>
    </xf>
    <xf numFmtId="0" fontId="14" fillId="0" borderId="0" xfId="1" applyFont="1" applyBorder="1" applyAlignment="1">
      <alignment horizontal="left"/>
    </xf>
  </cellXfs>
  <cellStyles count="5">
    <cellStyle name="Bình thường" xfId="0" builtinId="0"/>
    <cellStyle name="Comma 2" xfId="3" xr:uid="{0DB50F8D-893F-4626-99AD-074DBB77E9DD}"/>
    <cellStyle name="Comma 3" xfId="2" xr:uid="{CF371A2E-7A41-4130-8F48-F97263905583}"/>
    <cellStyle name="Normal 2" xfId="4" xr:uid="{4F7B4022-654D-4763-9632-69CC3B51D077}"/>
    <cellStyle name="Normal 3" xfId="1" xr:uid="{0EB1789F-5117-4AF2-908F-AECC307F61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C004D-A710-443B-80EB-7C97BD1E8CB8}">
  <dimension ref="A1:F71"/>
  <sheetViews>
    <sheetView zoomScale="81" workbookViewId="0">
      <selection activeCell="E71" sqref="E71"/>
    </sheetView>
  </sheetViews>
  <sheetFormatPr defaultRowHeight="14.4" x14ac:dyDescent="0.3"/>
  <cols>
    <col min="1" max="1" width="63.88671875" style="30" customWidth="1"/>
    <col min="2" max="3" width="7.21875" customWidth="1"/>
    <col min="4" max="4" width="20.5546875" customWidth="1"/>
    <col min="5" max="5" width="19.33203125" bestFit="1" customWidth="1"/>
    <col min="6" max="6" width="20" bestFit="1" customWidth="1"/>
  </cols>
  <sheetData>
    <row r="1" spans="1:6" ht="15.6" x14ac:dyDescent="0.3">
      <c r="A1" s="113" t="s">
        <v>145</v>
      </c>
      <c r="B1" s="113"/>
      <c r="C1" s="113"/>
      <c r="D1" s="113"/>
      <c r="E1" s="113"/>
      <c r="F1" s="96"/>
    </row>
    <row r="2" spans="1:6" x14ac:dyDescent="0.3">
      <c r="A2" s="104"/>
      <c r="B2" s="104"/>
      <c r="C2" s="104"/>
      <c r="D2" s="104"/>
      <c r="E2" s="104"/>
      <c r="F2" s="104"/>
    </row>
    <row r="3" spans="1:6" x14ac:dyDescent="0.3">
      <c r="A3" s="111" t="s">
        <v>146</v>
      </c>
      <c r="B3" s="111"/>
      <c r="C3" s="111"/>
      <c r="D3" s="111"/>
      <c r="E3" s="111"/>
      <c r="F3" s="95"/>
    </row>
    <row r="4" spans="1:6" x14ac:dyDescent="0.3">
      <c r="A4" s="112" t="s">
        <v>154</v>
      </c>
      <c r="B4" s="112"/>
      <c r="C4" s="112"/>
      <c r="D4" s="112"/>
      <c r="E4" s="112"/>
      <c r="F4" s="103"/>
    </row>
    <row r="5" spans="1:6" x14ac:dyDescent="0.3">
      <c r="A5" s="9"/>
      <c r="B5" s="3"/>
      <c r="C5" s="3"/>
      <c r="D5" s="1"/>
      <c r="E5" s="1"/>
      <c r="F5" s="1"/>
    </row>
    <row r="6" spans="1:6" x14ac:dyDescent="0.3">
      <c r="A6" s="52" t="s">
        <v>2</v>
      </c>
      <c r="B6" s="26" t="s">
        <v>147</v>
      </c>
      <c r="C6" s="26" t="s">
        <v>148</v>
      </c>
      <c r="D6" s="26" t="s">
        <v>72</v>
      </c>
      <c r="E6" s="26" t="s">
        <v>73</v>
      </c>
    </row>
    <row r="7" spans="1:6" x14ac:dyDescent="0.3">
      <c r="A7" s="24" t="s">
        <v>3</v>
      </c>
      <c r="B7" s="27">
        <v>100</v>
      </c>
      <c r="C7" s="27"/>
      <c r="D7" s="25">
        <f>D8+D10+D12+D18+D20+D24</f>
        <v>2190154960239</v>
      </c>
      <c r="E7" s="25">
        <f>E8+E10+E12+E18+E20+E24</f>
        <v>1939606115524</v>
      </c>
    </row>
    <row r="8" spans="1:6" s="34" customFormat="1" x14ac:dyDescent="0.3">
      <c r="A8" s="38" t="s">
        <v>4</v>
      </c>
      <c r="B8" s="41">
        <v>110</v>
      </c>
      <c r="C8" s="41">
        <v>4</v>
      </c>
      <c r="D8" s="39">
        <f>D9</f>
        <v>77981236940</v>
      </c>
      <c r="E8" s="39">
        <f>E9</f>
        <v>58607933269</v>
      </c>
    </row>
    <row r="9" spans="1:6" x14ac:dyDescent="0.3">
      <c r="A9" s="2" t="s">
        <v>5</v>
      </c>
      <c r="B9" s="29">
        <v>111</v>
      </c>
      <c r="C9" s="29"/>
      <c r="D9" s="5">
        <v>77981236940</v>
      </c>
      <c r="E9" s="5">
        <v>58607933269</v>
      </c>
    </row>
    <row r="10" spans="1:6" s="34" customFormat="1" x14ac:dyDescent="0.3">
      <c r="A10" s="38" t="s">
        <v>6</v>
      </c>
      <c r="B10" s="41">
        <v>120</v>
      </c>
      <c r="C10" s="41">
        <v>5</v>
      </c>
      <c r="D10" s="39">
        <f>D11</f>
        <v>1763747291700</v>
      </c>
      <c r="E10" s="39">
        <f>E11</f>
        <v>1570617291700</v>
      </c>
    </row>
    <row r="11" spans="1:6" x14ac:dyDescent="0.3">
      <c r="A11" s="2" t="s">
        <v>7</v>
      </c>
      <c r="B11" s="29">
        <v>123</v>
      </c>
      <c r="C11" s="29"/>
      <c r="D11" s="5">
        <v>1763747291700</v>
      </c>
      <c r="E11" s="5">
        <v>1570617291700</v>
      </c>
    </row>
    <row r="12" spans="1:6" s="34" customFormat="1" x14ac:dyDescent="0.3">
      <c r="A12" s="42" t="s">
        <v>8</v>
      </c>
      <c r="B12" s="41">
        <v>130</v>
      </c>
      <c r="C12" s="31">
        <v>6</v>
      </c>
      <c r="D12" s="39">
        <f>D13+D15+D16+D17</f>
        <v>96856547379</v>
      </c>
      <c r="E12" s="39">
        <f>E13+E15+E16+E17</f>
        <v>79649101861</v>
      </c>
    </row>
    <row r="13" spans="1:6" x14ac:dyDescent="0.3">
      <c r="A13" s="6" t="s">
        <v>9</v>
      </c>
      <c r="B13" s="29">
        <v>131</v>
      </c>
      <c r="C13" s="29"/>
      <c r="D13" s="5">
        <f>D14</f>
        <v>29311495366</v>
      </c>
      <c r="E13" s="10">
        <f>E14</f>
        <v>33528544315</v>
      </c>
    </row>
    <row r="14" spans="1:6" s="34" customFormat="1" x14ac:dyDescent="0.3">
      <c r="A14" s="32" t="s">
        <v>10</v>
      </c>
      <c r="B14" s="31">
        <v>131.1</v>
      </c>
      <c r="C14" s="31"/>
      <c r="D14" s="33">
        <v>29311495366</v>
      </c>
      <c r="E14" s="33">
        <v>33528544315</v>
      </c>
    </row>
    <row r="15" spans="1:6" x14ac:dyDescent="0.3">
      <c r="A15" s="6" t="s">
        <v>11</v>
      </c>
      <c r="B15" s="29">
        <v>132</v>
      </c>
      <c r="C15" s="29"/>
      <c r="D15" s="5">
        <v>1103884157</v>
      </c>
      <c r="E15" s="5">
        <v>1649546637</v>
      </c>
    </row>
    <row r="16" spans="1:6" x14ac:dyDescent="0.3">
      <c r="A16" s="6" t="s">
        <v>152</v>
      </c>
      <c r="B16" s="29">
        <v>135</v>
      </c>
      <c r="C16" s="29"/>
      <c r="D16" s="5">
        <v>72256332050</v>
      </c>
      <c r="E16" s="5">
        <v>50813862592</v>
      </c>
    </row>
    <row r="17" spans="1:5" x14ac:dyDescent="0.3">
      <c r="A17" s="6" t="s">
        <v>153</v>
      </c>
      <c r="B17" s="29">
        <v>139</v>
      </c>
      <c r="C17" s="29"/>
      <c r="D17" s="5">
        <v>-5815164194</v>
      </c>
      <c r="E17" s="5">
        <v>-6342851683</v>
      </c>
    </row>
    <row r="18" spans="1:5" s="34" customFormat="1" x14ac:dyDescent="0.3">
      <c r="A18" s="42" t="s">
        <v>12</v>
      </c>
      <c r="B18" s="31">
        <v>140</v>
      </c>
      <c r="C18" s="31"/>
      <c r="D18" s="39">
        <f>D19</f>
        <v>2774180561</v>
      </c>
      <c r="E18" s="39">
        <f>E19</f>
        <v>3461175901</v>
      </c>
    </row>
    <row r="19" spans="1:5" x14ac:dyDescent="0.3">
      <c r="A19" s="6" t="s">
        <v>74</v>
      </c>
      <c r="B19" s="29">
        <v>141</v>
      </c>
      <c r="C19" s="29"/>
      <c r="D19" s="5">
        <v>2774180561</v>
      </c>
      <c r="E19" s="5">
        <v>3461175901</v>
      </c>
    </row>
    <row r="20" spans="1:5" s="34" customFormat="1" x14ac:dyDescent="0.3">
      <c r="A20" s="42" t="s">
        <v>13</v>
      </c>
      <c r="B20" s="31">
        <v>150</v>
      </c>
      <c r="C20" s="31"/>
      <c r="D20" s="39">
        <f>D21</f>
        <v>170210641893</v>
      </c>
      <c r="E20" s="39">
        <f>E21</f>
        <v>150562095208</v>
      </c>
    </row>
    <row r="21" spans="1:5" x14ac:dyDescent="0.3">
      <c r="A21" s="6" t="s">
        <v>14</v>
      </c>
      <c r="B21" s="29">
        <v>151</v>
      </c>
      <c r="C21" s="29"/>
      <c r="D21" s="5">
        <f>D22+D23</f>
        <v>170210641893</v>
      </c>
      <c r="E21" s="10">
        <f>E22+E23</f>
        <v>150562095208</v>
      </c>
    </row>
    <row r="22" spans="1:5" s="34" customFormat="1" x14ac:dyDescent="0.3">
      <c r="A22" s="32" t="s">
        <v>15</v>
      </c>
      <c r="B22" s="31">
        <v>151.1</v>
      </c>
      <c r="C22" s="31">
        <v>7</v>
      </c>
      <c r="D22" s="33">
        <v>169788948259</v>
      </c>
      <c r="E22" s="33">
        <v>150562095208</v>
      </c>
    </row>
    <row r="23" spans="1:5" s="34" customFormat="1" x14ac:dyDescent="0.3">
      <c r="A23" s="32" t="s">
        <v>16</v>
      </c>
      <c r="B23" s="31">
        <v>151.19999999999999</v>
      </c>
      <c r="C23" s="31"/>
      <c r="D23" s="33">
        <v>421693634</v>
      </c>
      <c r="E23" s="33">
        <v>0</v>
      </c>
    </row>
    <row r="24" spans="1:5" s="34" customFormat="1" x14ac:dyDescent="0.3">
      <c r="A24" s="42" t="s">
        <v>17</v>
      </c>
      <c r="B24" s="31">
        <v>190</v>
      </c>
      <c r="C24" s="31">
        <v>16.100000000000001</v>
      </c>
      <c r="D24" s="39">
        <f>D25+D26</f>
        <v>78585061766</v>
      </c>
      <c r="E24" s="39">
        <f>E25+E26</f>
        <v>76708517585</v>
      </c>
    </row>
    <row r="25" spans="1:5" s="34" customFormat="1" x14ac:dyDescent="0.3">
      <c r="A25" s="32" t="s">
        <v>75</v>
      </c>
      <c r="B25" s="31">
        <v>191</v>
      </c>
      <c r="C25" s="31"/>
      <c r="D25" s="33">
        <v>39823664559</v>
      </c>
      <c r="E25" s="33">
        <v>38120964499</v>
      </c>
    </row>
    <row r="26" spans="1:5" s="34" customFormat="1" x14ac:dyDescent="0.3">
      <c r="A26" s="32" t="s">
        <v>76</v>
      </c>
      <c r="B26" s="31">
        <v>192</v>
      </c>
      <c r="C26" s="31"/>
      <c r="D26" s="33">
        <v>38761397207</v>
      </c>
      <c r="E26" s="33">
        <v>38587553086</v>
      </c>
    </row>
    <row r="27" spans="1:5" x14ac:dyDescent="0.3">
      <c r="A27" s="7" t="s">
        <v>18</v>
      </c>
      <c r="B27" s="28">
        <v>200</v>
      </c>
      <c r="C27" s="28"/>
      <c r="D27" s="4">
        <f>D28+D32+D39+D41</f>
        <v>183862195807</v>
      </c>
      <c r="E27" s="4">
        <f>E28+E32+E39+E41</f>
        <v>200501122067</v>
      </c>
    </row>
    <row r="28" spans="1:5" s="40" customFormat="1" x14ac:dyDescent="0.3">
      <c r="A28" s="38" t="s">
        <v>19</v>
      </c>
      <c r="B28" s="37">
        <v>210</v>
      </c>
      <c r="C28" s="41"/>
      <c r="D28" s="39">
        <f>D29</f>
        <v>7077526203</v>
      </c>
      <c r="E28" s="39">
        <f>E29</f>
        <v>7004432629</v>
      </c>
    </row>
    <row r="29" spans="1:5" x14ac:dyDescent="0.3">
      <c r="A29" s="6" t="s">
        <v>77</v>
      </c>
      <c r="B29" s="29">
        <v>218</v>
      </c>
      <c r="C29" s="29"/>
      <c r="D29" s="5">
        <f>D30+D31</f>
        <v>7077526203</v>
      </c>
      <c r="E29" s="10">
        <f>E30+E31</f>
        <v>7004432629</v>
      </c>
    </row>
    <row r="30" spans="1:5" s="34" customFormat="1" x14ac:dyDescent="0.3">
      <c r="A30" s="32" t="s">
        <v>78</v>
      </c>
      <c r="B30" s="31">
        <v>218.1</v>
      </c>
      <c r="C30" s="31">
        <v>8</v>
      </c>
      <c r="D30" s="33">
        <v>6000000000</v>
      </c>
      <c r="E30" s="33">
        <v>6000000000</v>
      </c>
    </row>
    <row r="31" spans="1:5" s="34" customFormat="1" x14ac:dyDescent="0.3">
      <c r="A31" s="32" t="s">
        <v>79</v>
      </c>
      <c r="B31" s="31">
        <v>218.2</v>
      </c>
      <c r="C31" s="31"/>
      <c r="D31" s="33">
        <v>1077526203</v>
      </c>
      <c r="E31" s="33">
        <v>1004432629</v>
      </c>
    </row>
    <row r="32" spans="1:5" s="40" customFormat="1" x14ac:dyDescent="0.3">
      <c r="A32" s="42" t="s">
        <v>20</v>
      </c>
      <c r="B32" s="41">
        <v>220</v>
      </c>
      <c r="C32" s="41"/>
      <c r="D32" s="39">
        <f>D33+D36</f>
        <v>126164749849</v>
      </c>
      <c r="E32" s="39">
        <f>E33+E36</f>
        <v>129320715300</v>
      </c>
    </row>
    <row r="33" spans="1:5" x14ac:dyDescent="0.3">
      <c r="A33" s="6" t="s">
        <v>21</v>
      </c>
      <c r="B33" s="29">
        <v>221</v>
      </c>
      <c r="C33" s="29">
        <v>9</v>
      </c>
      <c r="D33" s="5">
        <f>D34+D35</f>
        <v>65779677015</v>
      </c>
      <c r="E33" s="10">
        <f>E34+E35</f>
        <v>68652860891</v>
      </c>
    </row>
    <row r="34" spans="1:5" s="34" customFormat="1" x14ac:dyDescent="0.3">
      <c r="A34" s="32" t="s">
        <v>22</v>
      </c>
      <c r="B34" s="31">
        <v>222</v>
      </c>
      <c r="C34" s="31"/>
      <c r="D34" s="33">
        <v>118976735173</v>
      </c>
      <c r="E34" s="33">
        <v>119233106764</v>
      </c>
    </row>
    <row r="35" spans="1:5" s="34" customFormat="1" x14ac:dyDescent="0.3">
      <c r="A35" s="32" t="s">
        <v>23</v>
      </c>
      <c r="B35" s="31">
        <v>223</v>
      </c>
      <c r="C35" s="31"/>
      <c r="D35" s="33">
        <v>-53197058158</v>
      </c>
      <c r="E35" s="33">
        <v>-50580245873</v>
      </c>
    </row>
    <row r="36" spans="1:5" x14ac:dyDescent="0.3">
      <c r="A36" s="6" t="s">
        <v>80</v>
      </c>
      <c r="B36" s="29">
        <v>227</v>
      </c>
      <c r="C36" s="29">
        <v>10</v>
      </c>
      <c r="D36" s="5">
        <f>D37+D38</f>
        <v>60385072834</v>
      </c>
      <c r="E36" s="10">
        <f>E37+E38</f>
        <v>60667854409</v>
      </c>
    </row>
    <row r="37" spans="1:5" s="34" customFormat="1" x14ac:dyDescent="0.3">
      <c r="A37" s="32" t="s">
        <v>22</v>
      </c>
      <c r="B37" s="31">
        <v>228</v>
      </c>
      <c r="C37" s="31"/>
      <c r="D37" s="33">
        <v>65634778877</v>
      </c>
      <c r="E37" s="33">
        <v>65634778877</v>
      </c>
    </row>
    <row r="38" spans="1:5" s="34" customFormat="1" x14ac:dyDescent="0.3">
      <c r="A38" s="32" t="s">
        <v>23</v>
      </c>
      <c r="B38" s="31">
        <v>229</v>
      </c>
      <c r="C38" s="31"/>
      <c r="D38" s="33">
        <v>-5249706043</v>
      </c>
      <c r="E38" s="33">
        <v>-4966924468</v>
      </c>
    </row>
    <row r="39" spans="1:5" s="40" customFormat="1" x14ac:dyDescent="0.3">
      <c r="A39" s="42" t="s">
        <v>81</v>
      </c>
      <c r="B39" s="41">
        <v>250</v>
      </c>
      <c r="C39" s="41"/>
      <c r="D39" s="39">
        <f>D40</f>
        <v>46500058302</v>
      </c>
      <c r="E39" s="39">
        <f>E40</f>
        <v>60000058302</v>
      </c>
    </row>
    <row r="40" spans="1:5" x14ac:dyDescent="0.3">
      <c r="A40" s="2" t="s">
        <v>7</v>
      </c>
      <c r="B40" s="29">
        <v>255</v>
      </c>
      <c r="C40" s="29">
        <v>5</v>
      </c>
      <c r="D40" s="5">
        <v>46500058302</v>
      </c>
      <c r="E40" s="5">
        <v>60000058302</v>
      </c>
    </row>
    <row r="41" spans="1:5" s="40" customFormat="1" x14ac:dyDescent="0.3">
      <c r="A41" s="42" t="s">
        <v>24</v>
      </c>
      <c r="B41" s="41">
        <v>260</v>
      </c>
      <c r="C41" s="41"/>
      <c r="D41" s="39">
        <f>D42</f>
        <v>4119861453</v>
      </c>
      <c r="E41" s="39">
        <f>E42</f>
        <v>4175915836</v>
      </c>
    </row>
    <row r="42" spans="1:5" ht="15" thickBot="1" x14ac:dyDescent="0.35">
      <c r="A42" s="45" t="s">
        <v>25</v>
      </c>
      <c r="B42" s="44">
        <v>261</v>
      </c>
      <c r="C42" s="44">
        <v>11</v>
      </c>
      <c r="D42" s="46">
        <v>4119861453</v>
      </c>
      <c r="E42" s="46">
        <v>4175915836</v>
      </c>
    </row>
    <row r="43" spans="1:5" ht="15" thickBot="1" x14ac:dyDescent="0.35">
      <c r="A43" s="48" t="s">
        <v>26</v>
      </c>
      <c r="B43" s="50">
        <v>270</v>
      </c>
      <c r="C43" s="53"/>
      <c r="D43" s="49">
        <f>D27+D7</f>
        <v>2374017156046</v>
      </c>
      <c r="E43" s="49">
        <f>E27+E7</f>
        <v>2140107237591</v>
      </c>
    </row>
    <row r="44" spans="1:5" x14ac:dyDescent="0.3">
      <c r="A44" s="51" t="s">
        <v>27</v>
      </c>
      <c r="B44" s="47"/>
      <c r="C44" s="47"/>
      <c r="D44" s="25"/>
      <c r="E44" s="25"/>
    </row>
    <row r="45" spans="1:5" x14ac:dyDescent="0.3">
      <c r="A45" s="7" t="s">
        <v>82</v>
      </c>
      <c r="B45" s="28">
        <v>300</v>
      </c>
      <c r="C45" s="28"/>
      <c r="D45" s="4">
        <f>D46</f>
        <v>1591305440659</v>
      </c>
      <c r="E45" s="4">
        <f>E46</f>
        <v>1391427506851</v>
      </c>
    </row>
    <row r="46" spans="1:5" s="34" customFormat="1" x14ac:dyDescent="0.3">
      <c r="A46" s="42" t="s">
        <v>28</v>
      </c>
      <c r="B46" s="41">
        <v>310</v>
      </c>
      <c r="C46" s="31"/>
      <c r="D46" s="39">
        <f>D47+SUM(D50:D56)</f>
        <v>1591305440659</v>
      </c>
      <c r="E46" s="39">
        <f>E47+SUM(E50:E56)</f>
        <v>1391427506851</v>
      </c>
    </row>
    <row r="47" spans="1:5" x14ac:dyDescent="0.3">
      <c r="A47" s="6" t="s">
        <v>29</v>
      </c>
      <c r="B47" s="29">
        <v>312</v>
      </c>
      <c r="C47" s="29">
        <v>12</v>
      </c>
      <c r="D47" s="5">
        <f>D48+D49</f>
        <v>77851298067</v>
      </c>
      <c r="E47" s="10">
        <f>E48+E49</f>
        <v>63314674539</v>
      </c>
    </row>
    <row r="48" spans="1:5" s="34" customFormat="1" x14ac:dyDescent="0.3">
      <c r="A48" s="32" t="s">
        <v>30</v>
      </c>
      <c r="B48" s="31">
        <v>312.10000000000002</v>
      </c>
      <c r="C48" s="31"/>
      <c r="D48" s="33">
        <v>77418416125</v>
      </c>
      <c r="E48" s="33">
        <v>62205879327</v>
      </c>
    </row>
    <row r="49" spans="1:5" s="34" customFormat="1" x14ac:dyDescent="0.3">
      <c r="A49" s="32" t="s">
        <v>31</v>
      </c>
      <c r="B49" s="31">
        <v>312.2</v>
      </c>
      <c r="C49" s="31"/>
      <c r="D49" s="33">
        <v>432881942</v>
      </c>
      <c r="E49" s="33">
        <v>1108795212</v>
      </c>
    </row>
    <row r="50" spans="1:5" x14ac:dyDescent="0.3">
      <c r="A50" s="6" t="s">
        <v>32</v>
      </c>
      <c r="B50" s="29">
        <v>314</v>
      </c>
      <c r="C50" s="29">
        <v>13</v>
      </c>
      <c r="D50" s="5">
        <v>21186524403</v>
      </c>
      <c r="E50" s="5">
        <v>17462788121</v>
      </c>
    </row>
    <row r="51" spans="1:5" x14ac:dyDescent="0.3">
      <c r="A51" s="6" t="s">
        <v>33</v>
      </c>
      <c r="B51" s="29">
        <v>315</v>
      </c>
      <c r="C51" s="29"/>
      <c r="D51" s="5">
        <v>117095222913</v>
      </c>
      <c r="E51" s="5">
        <v>98992012849</v>
      </c>
    </row>
    <row r="52" spans="1:5" s="35" customFormat="1" x14ac:dyDescent="0.3">
      <c r="A52" s="11" t="s">
        <v>34</v>
      </c>
      <c r="B52" s="29">
        <v>318.10000000000002</v>
      </c>
      <c r="C52" s="29"/>
      <c r="D52" s="10">
        <v>8285789400</v>
      </c>
      <c r="E52" s="10">
        <v>11661563486</v>
      </c>
    </row>
    <row r="53" spans="1:5" s="35" customFormat="1" x14ac:dyDescent="0.3">
      <c r="A53" s="11" t="s">
        <v>35</v>
      </c>
      <c r="B53" s="29">
        <v>318.2</v>
      </c>
      <c r="C53" s="29">
        <v>15</v>
      </c>
      <c r="D53" s="10">
        <v>11016914729</v>
      </c>
      <c r="E53" s="10">
        <v>10625186519</v>
      </c>
    </row>
    <row r="54" spans="1:5" x14ac:dyDescent="0.3">
      <c r="A54" s="6" t="s">
        <v>36</v>
      </c>
      <c r="B54" s="29">
        <v>319</v>
      </c>
      <c r="C54" s="29">
        <v>14</v>
      </c>
      <c r="D54" s="5">
        <v>32676516303</v>
      </c>
      <c r="E54" s="5">
        <v>12786385837</v>
      </c>
    </row>
    <row r="55" spans="1:5" x14ac:dyDescent="0.3">
      <c r="A55" s="6" t="s">
        <v>37</v>
      </c>
      <c r="B55" s="29">
        <v>322</v>
      </c>
      <c r="C55" s="29"/>
      <c r="D55" s="5">
        <v>75006433629</v>
      </c>
      <c r="E55" s="5">
        <v>37142924990</v>
      </c>
    </row>
    <row r="56" spans="1:5" s="35" customFormat="1" x14ac:dyDescent="0.3">
      <c r="A56" s="11" t="s">
        <v>83</v>
      </c>
      <c r="B56" s="29">
        <v>329</v>
      </c>
      <c r="C56" s="29"/>
      <c r="D56" s="10">
        <f>SUM(D57:D59)</f>
        <v>1248186741215</v>
      </c>
      <c r="E56" s="10">
        <f>SUM(E57:E59)</f>
        <v>1139441970510</v>
      </c>
    </row>
    <row r="57" spans="1:5" s="34" customFormat="1" x14ac:dyDescent="0.3">
      <c r="A57" s="32" t="s">
        <v>86</v>
      </c>
      <c r="B57" s="31">
        <v>329.1</v>
      </c>
      <c r="C57" s="31" t="s">
        <v>100</v>
      </c>
      <c r="D57" s="33">
        <v>980517677695</v>
      </c>
      <c r="E57" s="33">
        <v>877482672877</v>
      </c>
    </row>
    <row r="58" spans="1:5" s="34" customFormat="1" x14ac:dyDescent="0.3">
      <c r="A58" s="32" t="s">
        <v>84</v>
      </c>
      <c r="B58" s="31">
        <v>329.2</v>
      </c>
      <c r="C58" s="31" t="s">
        <v>101</v>
      </c>
      <c r="D58" s="33">
        <v>170925838771</v>
      </c>
      <c r="E58" s="33">
        <v>173504918920</v>
      </c>
    </row>
    <row r="59" spans="1:5" s="34" customFormat="1" x14ac:dyDescent="0.3">
      <c r="A59" s="32" t="s">
        <v>85</v>
      </c>
      <c r="B59" s="31">
        <v>329.3</v>
      </c>
      <c r="C59" s="31">
        <v>16.2</v>
      </c>
      <c r="D59" s="33">
        <v>96743224749</v>
      </c>
      <c r="E59" s="33">
        <v>88454378713</v>
      </c>
    </row>
    <row r="60" spans="1:5" x14ac:dyDescent="0.3">
      <c r="A60" s="7" t="s">
        <v>87</v>
      </c>
      <c r="B60" s="28">
        <v>400</v>
      </c>
      <c r="C60" s="29"/>
      <c r="D60" s="4">
        <f>D61</f>
        <v>782711715387</v>
      </c>
      <c r="E60" s="4">
        <f>E61</f>
        <v>748679730740</v>
      </c>
    </row>
    <row r="61" spans="1:5" s="40" customFormat="1" x14ac:dyDescent="0.3">
      <c r="A61" s="42" t="s">
        <v>88</v>
      </c>
      <c r="B61" s="41">
        <v>410</v>
      </c>
      <c r="C61" s="41">
        <v>17</v>
      </c>
      <c r="D61" s="39">
        <f>D62+D64+D65+D66+D67+D68</f>
        <v>782711715387</v>
      </c>
      <c r="E61" s="39">
        <f>E62+E64+E65+E66+E67+E68</f>
        <v>748679730740</v>
      </c>
    </row>
    <row r="62" spans="1:5" x14ac:dyDescent="0.3">
      <c r="A62" s="11" t="s">
        <v>89</v>
      </c>
      <c r="B62" s="29">
        <v>411</v>
      </c>
      <c r="C62" s="29"/>
      <c r="D62" s="58">
        <f>D63</f>
        <v>380000000000</v>
      </c>
      <c r="E62" s="58">
        <f>E63</f>
        <v>380000000000</v>
      </c>
    </row>
    <row r="63" spans="1:5" s="34" customFormat="1" x14ac:dyDescent="0.3">
      <c r="A63" s="32" t="s">
        <v>99</v>
      </c>
      <c r="B63" s="31" t="s">
        <v>92</v>
      </c>
      <c r="C63" s="31"/>
      <c r="D63" s="59">
        <v>380000000000</v>
      </c>
      <c r="E63" s="60">
        <v>380000000000</v>
      </c>
    </row>
    <row r="64" spans="1:5" x14ac:dyDescent="0.3">
      <c r="A64" s="11" t="s">
        <v>90</v>
      </c>
      <c r="B64" s="29">
        <v>412</v>
      </c>
      <c r="C64" s="29"/>
      <c r="D64" s="5">
        <v>12000000000</v>
      </c>
      <c r="E64" s="57">
        <v>12000000000</v>
      </c>
    </row>
    <row r="65" spans="1:5" x14ac:dyDescent="0.3">
      <c r="A65" s="56" t="s">
        <v>38</v>
      </c>
      <c r="B65" s="29">
        <v>415</v>
      </c>
      <c r="C65" s="29"/>
      <c r="D65" s="33">
        <v>-13898400000</v>
      </c>
      <c r="E65" s="33">
        <v>-13898400000</v>
      </c>
    </row>
    <row r="66" spans="1:5" x14ac:dyDescent="0.3">
      <c r="A66" s="11" t="s">
        <v>95</v>
      </c>
      <c r="B66" s="29">
        <v>417</v>
      </c>
      <c r="C66" s="29"/>
      <c r="D66" s="5">
        <v>176133188964</v>
      </c>
      <c r="E66" s="5">
        <v>124633188964</v>
      </c>
    </row>
    <row r="67" spans="1:5" x14ac:dyDescent="0.3">
      <c r="A67" s="43" t="s">
        <v>96</v>
      </c>
      <c r="B67" s="29">
        <v>419</v>
      </c>
      <c r="C67" s="29"/>
      <c r="D67" s="10">
        <v>38000000000</v>
      </c>
      <c r="E67" s="10">
        <v>38000000000</v>
      </c>
    </row>
    <row r="68" spans="1:5" x14ac:dyDescent="0.3">
      <c r="A68" s="11" t="s">
        <v>91</v>
      </c>
      <c r="B68" s="29">
        <v>421</v>
      </c>
      <c r="C68" s="29"/>
      <c r="D68" s="46">
        <f>D69+D70</f>
        <v>190476926423</v>
      </c>
      <c r="E68" s="46">
        <f>E69+E70</f>
        <v>207944941776</v>
      </c>
    </row>
    <row r="69" spans="1:5" s="34" customFormat="1" x14ac:dyDescent="0.3">
      <c r="A69" s="32" t="s">
        <v>97</v>
      </c>
      <c r="B69" s="31" t="s">
        <v>93</v>
      </c>
      <c r="C69" s="61"/>
      <c r="D69" s="63">
        <v>56344507044</v>
      </c>
      <c r="E69" s="63">
        <v>36146591844</v>
      </c>
    </row>
    <row r="70" spans="1:5" s="34" customFormat="1" ht="15" thickBot="1" x14ac:dyDescent="0.35">
      <c r="A70" s="32" t="s">
        <v>98</v>
      </c>
      <c r="B70" s="31" t="s">
        <v>94</v>
      </c>
      <c r="C70" s="31"/>
      <c r="D70" s="64">
        <v>134132419379</v>
      </c>
      <c r="E70" s="62">
        <v>171798349932</v>
      </c>
    </row>
    <row r="71" spans="1:5" ht="15" thickBot="1" x14ac:dyDescent="0.35">
      <c r="A71" s="54" t="s">
        <v>39</v>
      </c>
      <c r="B71" s="50">
        <v>440</v>
      </c>
      <c r="C71" s="55"/>
      <c r="D71" s="49">
        <f>D60+D45</f>
        <v>2374017156046</v>
      </c>
      <c r="E71" s="49">
        <f>E60+E45</f>
        <v>2140107237591</v>
      </c>
    </row>
  </sheetData>
  <mergeCells count="3">
    <mergeCell ref="A3:E3"/>
    <mergeCell ref="A4:E4"/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93027-C5A9-4260-943E-57FEC405B896}">
  <dimension ref="A1:H52"/>
  <sheetViews>
    <sheetView zoomScale="98" zoomScaleNormal="40" workbookViewId="0">
      <selection activeCell="E44" sqref="E44"/>
    </sheetView>
  </sheetViews>
  <sheetFormatPr defaultRowHeight="14.4" x14ac:dyDescent="0.3"/>
  <cols>
    <col min="1" max="1" width="69.21875" style="69" customWidth="1"/>
    <col min="2" max="2" width="7.44140625" style="78" customWidth="1"/>
    <col min="3" max="3" width="6.44140625" style="78" customWidth="1"/>
    <col min="4" max="4" width="15.88671875" customWidth="1"/>
    <col min="5" max="6" width="15.6640625" bestFit="1" customWidth="1"/>
    <col min="7" max="7" width="17.109375" bestFit="1" customWidth="1"/>
    <col min="8" max="8" width="17" bestFit="1" customWidth="1"/>
  </cols>
  <sheetData>
    <row r="1" spans="1:8" ht="15.6" x14ac:dyDescent="0.3">
      <c r="A1" s="102" t="s">
        <v>145</v>
      </c>
      <c r="B1" s="102"/>
      <c r="C1" s="102"/>
      <c r="D1" s="102"/>
      <c r="E1" s="102"/>
      <c r="F1" s="102"/>
      <c r="G1" s="102"/>
      <c r="H1" s="102"/>
    </row>
    <row r="2" spans="1:8" x14ac:dyDescent="0.3">
      <c r="A2" s="106" t="s">
        <v>0</v>
      </c>
      <c r="B2" s="106"/>
      <c r="C2" s="106"/>
      <c r="D2" s="106"/>
      <c r="E2" s="106"/>
      <c r="F2" s="106"/>
      <c r="G2" s="106"/>
      <c r="H2" s="106"/>
    </row>
    <row r="3" spans="1:8" x14ac:dyDescent="0.3">
      <c r="A3" s="105" t="s">
        <v>149</v>
      </c>
      <c r="B3" s="105"/>
      <c r="C3" s="105"/>
      <c r="D3" s="105"/>
      <c r="E3" s="105"/>
      <c r="F3" s="105"/>
      <c r="G3" s="105"/>
      <c r="H3" s="105"/>
    </row>
    <row r="4" spans="1:8" x14ac:dyDescent="0.3">
      <c r="A4" s="103" t="s">
        <v>155</v>
      </c>
      <c r="B4" s="103"/>
      <c r="C4" s="103"/>
      <c r="D4" s="103"/>
      <c r="E4" s="103"/>
      <c r="F4" s="103"/>
      <c r="G4" s="103"/>
      <c r="H4" s="103"/>
    </row>
    <row r="5" spans="1:8" x14ac:dyDescent="0.3">
      <c r="A5" s="65"/>
      <c r="B5" s="70"/>
      <c r="C5" s="70"/>
      <c r="D5" s="8"/>
      <c r="E5" s="8"/>
      <c r="F5" s="8"/>
      <c r="G5" s="8"/>
      <c r="H5" s="8"/>
    </row>
    <row r="6" spans="1:8" x14ac:dyDescent="0.3">
      <c r="A6" s="71" t="s">
        <v>1</v>
      </c>
      <c r="B6" s="17" t="s">
        <v>147</v>
      </c>
      <c r="C6" s="17" t="s">
        <v>148</v>
      </c>
      <c r="D6" s="17" t="s">
        <v>156</v>
      </c>
      <c r="E6" s="17" t="s">
        <v>157</v>
      </c>
    </row>
    <row r="7" spans="1:8" s="36" customFormat="1" ht="18" customHeight="1" x14ac:dyDescent="0.3">
      <c r="A7" s="72" t="s">
        <v>40</v>
      </c>
      <c r="B7" s="107" t="s">
        <v>116</v>
      </c>
      <c r="C7" s="16">
        <v>18</v>
      </c>
      <c r="D7" s="79">
        <f>D8+D9-D10</f>
        <v>769511986058</v>
      </c>
      <c r="E7" s="79">
        <f>E8+E9-E10</f>
        <v>628384507265</v>
      </c>
    </row>
    <row r="8" spans="1:8" ht="18" customHeight="1" x14ac:dyDescent="0.3">
      <c r="A8" s="73" t="s">
        <v>102</v>
      </c>
      <c r="B8" s="108" t="s">
        <v>158</v>
      </c>
      <c r="C8" s="67"/>
      <c r="D8" s="80">
        <v>872314806225</v>
      </c>
      <c r="E8" s="80">
        <v>691785422503</v>
      </c>
    </row>
    <row r="9" spans="1:8" ht="18" customHeight="1" x14ac:dyDescent="0.3">
      <c r="A9" s="73" t="s">
        <v>103</v>
      </c>
      <c r="B9" s="108" t="s">
        <v>159</v>
      </c>
      <c r="C9" s="67">
        <v>18.2</v>
      </c>
      <c r="D9" s="80">
        <v>232184651</v>
      </c>
      <c r="E9" s="80">
        <v>-316195106</v>
      </c>
    </row>
    <row r="10" spans="1:8" ht="18" customHeight="1" x14ac:dyDescent="0.3">
      <c r="A10" s="73" t="s">
        <v>104</v>
      </c>
      <c r="B10" s="108" t="s">
        <v>160</v>
      </c>
      <c r="C10" s="67"/>
      <c r="D10" s="80">
        <v>103035004818</v>
      </c>
      <c r="E10" s="80">
        <v>63084720132</v>
      </c>
    </row>
    <row r="11" spans="1:8" s="36" customFormat="1" ht="18" customHeight="1" x14ac:dyDescent="0.3">
      <c r="A11" s="74" t="s">
        <v>41</v>
      </c>
      <c r="B11" s="109" t="s">
        <v>117</v>
      </c>
      <c r="C11" s="17">
        <v>19</v>
      </c>
      <c r="D11" s="79">
        <f>D12-D13</f>
        <v>41959687412</v>
      </c>
      <c r="E11" s="79">
        <f>E12-E13</f>
        <v>28938173758</v>
      </c>
    </row>
    <row r="12" spans="1:8" ht="18" customHeight="1" x14ac:dyDescent="0.3">
      <c r="A12" s="73" t="s">
        <v>105</v>
      </c>
      <c r="B12" s="108" t="s">
        <v>161</v>
      </c>
      <c r="C12" s="67"/>
      <c r="D12" s="80">
        <v>43662387472</v>
      </c>
      <c r="E12" s="80">
        <v>31375341284</v>
      </c>
    </row>
    <row r="13" spans="1:8" ht="18" customHeight="1" x14ac:dyDescent="0.3">
      <c r="A13" s="73" t="s">
        <v>106</v>
      </c>
      <c r="B13" s="108" t="s">
        <v>162</v>
      </c>
      <c r="C13" s="67"/>
      <c r="D13" s="80">
        <v>1702700060</v>
      </c>
      <c r="E13" s="80">
        <v>2437167526</v>
      </c>
    </row>
    <row r="14" spans="1:8" s="36" customFormat="1" ht="18" customHeight="1" x14ac:dyDescent="0.3">
      <c r="A14" s="74" t="s">
        <v>42</v>
      </c>
      <c r="B14" s="109" t="s">
        <v>120</v>
      </c>
      <c r="C14" s="17"/>
      <c r="D14" s="79">
        <f>D7-D11</f>
        <v>727552298646</v>
      </c>
      <c r="E14" s="79">
        <f>E7-E11</f>
        <v>599446333507</v>
      </c>
    </row>
    <row r="15" spans="1:8" s="36" customFormat="1" ht="18" customHeight="1" x14ac:dyDescent="0.3">
      <c r="A15" s="74" t="s">
        <v>43</v>
      </c>
      <c r="B15" s="109" t="s">
        <v>121</v>
      </c>
      <c r="C15" s="17"/>
      <c r="D15" s="79">
        <f>D16+D17</f>
        <v>10328671399</v>
      </c>
      <c r="E15" s="79">
        <f>E16+E17</f>
        <v>7244866056</v>
      </c>
    </row>
    <row r="16" spans="1:8" ht="18" customHeight="1" x14ac:dyDescent="0.3">
      <c r="A16" s="73" t="s">
        <v>107</v>
      </c>
      <c r="B16" s="108" t="s">
        <v>163</v>
      </c>
      <c r="C16" s="67">
        <v>20</v>
      </c>
      <c r="D16" s="80">
        <v>10254090914</v>
      </c>
      <c r="E16" s="80">
        <v>7201168833</v>
      </c>
    </row>
    <row r="17" spans="1:5" ht="18" customHeight="1" x14ac:dyDescent="0.3">
      <c r="A17" s="73" t="s">
        <v>108</v>
      </c>
      <c r="B17" s="108" t="s">
        <v>164</v>
      </c>
      <c r="C17" s="67"/>
      <c r="D17" s="80">
        <v>74580485</v>
      </c>
      <c r="E17" s="80">
        <v>43697223</v>
      </c>
    </row>
    <row r="18" spans="1:5" s="36" customFormat="1" ht="18" customHeight="1" x14ac:dyDescent="0.3">
      <c r="A18" s="74" t="s">
        <v>44</v>
      </c>
      <c r="B18" s="17">
        <v>10</v>
      </c>
      <c r="C18" s="17"/>
      <c r="D18" s="79">
        <f>D14+D15</f>
        <v>737880970045</v>
      </c>
      <c r="E18" s="79">
        <f>E14+E15</f>
        <v>606691199563</v>
      </c>
    </row>
    <row r="19" spans="1:5" s="36" customFormat="1" ht="18" customHeight="1" x14ac:dyDescent="0.3">
      <c r="A19" s="74" t="s">
        <v>45</v>
      </c>
      <c r="B19" s="17">
        <v>11</v>
      </c>
      <c r="C19" s="17"/>
      <c r="D19" s="79">
        <f>D20-D21</f>
        <v>172596952528</v>
      </c>
      <c r="E19" s="79">
        <f>E20-E21</f>
        <v>166536510634</v>
      </c>
    </row>
    <row r="20" spans="1:5" ht="18" customHeight="1" x14ac:dyDescent="0.3">
      <c r="A20" s="73" t="s">
        <v>109</v>
      </c>
      <c r="B20" s="67">
        <v>11.1</v>
      </c>
      <c r="C20" s="67">
        <v>21</v>
      </c>
      <c r="D20" s="80">
        <v>172621993696</v>
      </c>
      <c r="E20" s="80">
        <v>166624319334</v>
      </c>
    </row>
    <row r="21" spans="1:5" ht="18" customHeight="1" x14ac:dyDescent="0.3">
      <c r="A21" s="73" t="s">
        <v>110</v>
      </c>
      <c r="B21" s="67">
        <v>11.2</v>
      </c>
      <c r="C21" s="67"/>
      <c r="D21" s="80">
        <v>25041168</v>
      </c>
      <c r="E21" s="80">
        <v>87808700</v>
      </c>
    </row>
    <row r="22" spans="1:5" s="36" customFormat="1" ht="18" customHeight="1" x14ac:dyDescent="0.3">
      <c r="A22" s="74" t="s">
        <v>46</v>
      </c>
      <c r="B22" s="17">
        <v>12</v>
      </c>
      <c r="C22" s="17"/>
      <c r="D22" s="79">
        <v>1617021444</v>
      </c>
      <c r="E22" s="79">
        <v>3546900500</v>
      </c>
    </row>
    <row r="23" spans="1:5" s="36" customFormat="1" ht="18" customHeight="1" x14ac:dyDescent="0.3">
      <c r="A23" s="74" t="s">
        <v>47</v>
      </c>
      <c r="B23" s="17">
        <v>13</v>
      </c>
      <c r="C23" s="17"/>
      <c r="D23" s="79">
        <v>-2579080149</v>
      </c>
      <c r="E23" s="79">
        <v>3290842725</v>
      </c>
    </row>
    <row r="24" spans="1:5" s="36" customFormat="1" ht="18" customHeight="1" x14ac:dyDescent="0.3">
      <c r="A24" s="74" t="s">
        <v>48</v>
      </c>
      <c r="B24" s="17">
        <v>14</v>
      </c>
      <c r="C24" s="17"/>
      <c r="D24" s="79">
        <v>173844121</v>
      </c>
      <c r="E24" s="79">
        <v>-3446352425</v>
      </c>
    </row>
    <row r="25" spans="1:5" s="36" customFormat="1" ht="18" customHeight="1" x14ac:dyDescent="0.3">
      <c r="A25" s="74" t="s">
        <v>49</v>
      </c>
      <c r="B25" s="17">
        <v>15</v>
      </c>
      <c r="C25" s="17"/>
      <c r="D25" s="79">
        <f>D19-D22+D23-D24</f>
        <v>168227006814</v>
      </c>
      <c r="E25" s="79">
        <f>E19-E22+E23-E24</f>
        <v>169726805284</v>
      </c>
    </row>
    <row r="26" spans="1:5" s="36" customFormat="1" ht="18" customHeight="1" x14ac:dyDescent="0.3">
      <c r="A26" s="74" t="s">
        <v>50</v>
      </c>
      <c r="B26" s="17">
        <v>16</v>
      </c>
      <c r="C26" s="17">
        <v>16.2</v>
      </c>
      <c r="D26" s="79">
        <v>8288846036</v>
      </c>
      <c r="E26" s="79">
        <v>6600938862</v>
      </c>
    </row>
    <row r="27" spans="1:5" s="36" customFormat="1" ht="18" customHeight="1" x14ac:dyDescent="0.3">
      <c r="A27" s="74" t="s">
        <v>51</v>
      </c>
      <c r="B27" s="17">
        <v>17</v>
      </c>
      <c r="C27" s="17">
        <v>22</v>
      </c>
      <c r="D27" s="79">
        <f>D28+D29</f>
        <v>186577804214</v>
      </c>
      <c r="E27" s="79">
        <f>E28+E29</f>
        <v>150162046596</v>
      </c>
    </row>
    <row r="28" spans="1:5" ht="18" customHeight="1" x14ac:dyDescent="0.3">
      <c r="A28" s="73" t="s">
        <v>111</v>
      </c>
      <c r="B28" s="67">
        <v>17.100000000000001</v>
      </c>
      <c r="C28" s="67"/>
      <c r="D28" s="80">
        <v>123650542673</v>
      </c>
      <c r="E28" s="80">
        <v>99991444421</v>
      </c>
    </row>
    <row r="29" spans="1:5" ht="18" customHeight="1" x14ac:dyDescent="0.3">
      <c r="A29" s="73" t="s">
        <v>112</v>
      </c>
      <c r="B29" s="67">
        <v>17.2</v>
      </c>
      <c r="C29" s="67"/>
      <c r="D29" s="80">
        <v>62927261541</v>
      </c>
      <c r="E29" s="80">
        <v>50170602175</v>
      </c>
    </row>
    <row r="30" spans="1:5" s="36" customFormat="1" ht="18" customHeight="1" x14ac:dyDescent="0.3">
      <c r="A30" s="74" t="s">
        <v>52</v>
      </c>
      <c r="B30" s="17">
        <v>18</v>
      </c>
      <c r="C30" s="17"/>
      <c r="D30" s="79">
        <f>D25+D26+D27</f>
        <v>363093657064</v>
      </c>
      <c r="E30" s="79">
        <f>E25+E26+E27</f>
        <v>326489790742</v>
      </c>
    </row>
    <row r="31" spans="1:5" s="36" customFormat="1" ht="18" customHeight="1" x14ac:dyDescent="0.3">
      <c r="A31" s="74" t="s">
        <v>113</v>
      </c>
      <c r="B31" s="17">
        <v>19</v>
      </c>
      <c r="C31" s="17"/>
      <c r="D31" s="79">
        <f>D18-D30</f>
        <v>374787312981</v>
      </c>
      <c r="E31" s="79">
        <f>E18-E30</f>
        <v>280201408821</v>
      </c>
    </row>
    <row r="32" spans="1:5" ht="18" customHeight="1" x14ac:dyDescent="0.3">
      <c r="A32" s="73" t="s">
        <v>53</v>
      </c>
      <c r="B32" s="67">
        <v>23</v>
      </c>
      <c r="C32" s="67">
        <v>23</v>
      </c>
      <c r="D32" s="80">
        <v>56569386047</v>
      </c>
      <c r="E32" s="80">
        <v>44927475582</v>
      </c>
    </row>
    <row r="33" spans="1:8" ht="18" customHeight="1" x14ac:dyDescent="0.3">
      <c r="A33" s="73" t="s">
        <v>54</v>
      </c>
      <c r="B33" s="67">
        <v>24</v>
      </c>
      <c r="C33" s="67">
        <v>24</v>
      </c>
      <c r="D33" s="80">
        <v>11589180</v>
      </c>
      <c r="E33" s="80">
        <v>24238521</v>
      </c>
    </row>
    <row r="34" spans="1:8" s="36" customFormat="1" ht="18" customHeight="1" x14ac:dyDescent="0.3">
      <c r="A34" s="74" t="s">
        <v>55</v>
      </c>
      <c r="B34" s="17">
        <v>25</v>
      </c>
      <c r="C34" s="17"/>
      <c r="D34" s="79">
        <f>D32-D33</f>
        <v>56557796867</v>
      </c>
      <c r="E34" s="79">
        <f>E32-E33</f>
        <v>44903237061</v>
      </c>
    </row>
    <row r="35" spans="1:8" s="36" customFormat="1" ht="18" customHeight="1" x14ac:dyDescent="0.3">
      <c r="A35" s="74" t="s">
        <v>56</v>
      </c>
      <c r="B35" s="17">
        <v>26</v>
      </c>
      <c r="C35" s="17">
        <v>25</v>
      </c>
      <c r="D35" s="79">
        <v>263914038583</v>
      </c>
      <c r="E35" s="79">
        <v>205157079163</v>
      </c>
    </row>
    <row r="36" spans="1:8" s="36" customFormat="1" ht="18" customHeight="1" x14ac:dyDescent="0.3">
      <c r="A36" s="74" t="s">
        <v>57</v>
      </c>
      <c r="B36" s="17">
        <v>30</v>
      </c>
      <c r="C36" s="17"/>
      <c r="D36" s="79">
        <f>D31+D34-D35</f>
        <v>167431071265</v>
      </c>
      <c r="E36" s="79">
        <f>E31+E34-E35</f>
        <v>119947566719</v>
      </c>
    </row>
    <row r="37" spans="1:8" ht="18" customHeight="1" x14ac:dyDescent="0.3">
      <c r="A37" s="73" t="s">
        <v>58</v>
      </c>
      <c r="B37" s="67">
        <v>31</v>
      </c>
      <c r="C37" s="67"/>
      <c r="D37" s="80">
        <v>291313685</v>
      </c>
      <c r="E37" s="80">
        <v>247159475</v>
      </c>
    </row>
    <row r="38" spans="1:8" ht="18" customHeight="1" x14ac:dyDescent="0.3">
      <c r="A38" s="73" t="s">
        <v>59</v>
      </c>
      <c r="B38" s="67">
        <v>32</v>
      </c>
      <c r="C38" s="67"/>
      <c r="D38" s="80">
        <v>27488581</v>
      </c>
      <c r="E38" s="80">
        <v>5218272</v>
      </c>
    </row>
    <row r="39" spans="1:8" s="36" customFormat="1" ht="18" customHeight="1" x14ac:dyDescent="0.3">
      <c r="A39" s="74" t="s">
        <v>60</v>
      </c>
      <c r="B39" s="17">
        <v>40</v>
      </c>
      <c r="C39" s="17"/>
      <c r="D39" s="79">
        <f>D37-D38</f>
        <v>263825104</v>
      </c>
      <c r="E39" s="79">
        <f>E37-E38</f>
        <v>241941203</v>
      </c>
    </row>
    <row r="40" spans="1:8" s="36" customFormat="1" ht="18" customHeight="1" x14ac:dyDescent="0.3">
      <c r="A40" s="74" t="s">
        <v>61</v>
      </c>
      <c r="B40" s="17">
        <v>50</v>
      </c>
      <c r="C40" s="17"/>
      <c r="D40" s="79">
        <f>D36+D39</f>
        <v>167694896369</v>
      </c>
      <c r="E40" s="79">
        <f>E36+E39</f>
        <v>120189507922</v>
      </c>
    </row>
    <row r="41" spans="1:8" ht="18" customHeight="1" x14ac:dyDescent="0.3">
      <c r="A41" s="73" t="s">
        <v>62</v>
      </c>
      <c r="B41" s="67">
        <v>51</v>
      </c>
      <c r="C41" s="67">
        <v>26.1</v>
      </c>
      <c r="D41" s="80">
        <v>33562476990</v>
      </c>
      <c r="E41" s="80">
        <v>24056945035</v>
      </c>
    </row>
    <row r="42" spans="1:8" s="36" customFormat="1" ht="18" customHeight="1" x14ac:dyDescent="0.3">
      <c r="A42" s="74" t="s">
        <v>63</v>
      </c>
      <c r="B42" s="17">
        <v>60</v>
      </c>
      <c r="C42" s="17"/>
      <c r="D42" s="79">
        <f>D40-D41</f>
        <v>134132419379</v>
      </c>
      <c r="E42" s="79">
        <f>E40-E41</f>
        <v>96132562887</v>
      </c>
    </row>
    <row r="43" spans="1:8" ht="18" customHeight="1" x14ac:dyDescent="0.3">
      <c r="A43" s="73" t="s">
        <v>114</v>
      </c>
      <c r="B43" s="67">
        <v>70</v>
      </c>
      <c r="C43" s="67"/>
      <c r="D43" s="66">
        <v>3641</v>
      </c>
      <c r="E43" s="66">
        <v>2609</v>
      </c>
    </row>
    <row r="44" spans="1:8" x14ac:dyDescent="0.3">
      <c r="A44" s="68"/>
      <c r="B44" s="75"/>
      <c r="C44" s="75"/>
      <c r="D44" s="8"/>
      <c r="E44" s="8"/>
      <c r="F44" s="8"/>
      <c r="G44" s="8"/>
      <c r="H44" s="8"/>
    </row>
    <row r="45" spans="1:8" ht="15.6" x14ac:dyDescent="0.3">
      <c r="A45" s="68"/>
      <c r="B45" s="76"/>
      <c r="C45" s="76"/>
      <c r="D45" s="8"/>
      <c r="E45" s="8"/>
      <c r="F45" s="8"/>
      <c r="G45" s="8"/>
      <c r="H45" s="8"/>
    </row>
    <row r="46" spans="1:8" ht="15.6" x14ac:dyDescent="0.3">
      <c r="A46" s="68"/>
      <c r="B46" s="76"/>
      <c r="C46" s="76"/>
      <c r="D46" s="8"/>
      <c r="E46" s="8"/>
      <c r="F46" s="8"/>
      <c r="G46" s="8"/>
      <c r="H46" s="8"/>
    </row>
    <row r="47" spans="1:8" ht="15.6" x14ac:dyDescent="0.3">
      <c r="A47" s="68"/>
      <c r="B47" s="76"/>
      <c r="C47" s="76"/>
      <c r="D47" s="8"/>
      <c r="E47" s="8"/>
      <c r="F47" s="8"/>
      <c r="G47" s="8"/>
      <c r="H47" s="8"/>
    </row>
    <row r="48" spans="1:8" ht="15.6" x14ac:dyDescent="0.3">
      <c r="A48" s="68"/>
      <c r="B48" s="76"/>
      <c r="C48" s="76"/>
      <c r="D48" s="8"/>
      <c r="E48" s="8"/>
      <c r="F48" s="8"/>
      <c r="G48" s="8"/>
      <c r="H48" s="8"/>
    </row>
    <row r="49" spans="1:8" ht="15.6" x14ac:dyDescent="0.3">
      <c r="A49" s="68"/>
      <c r="B49" s="76"/>
      <c r="C49" s="76"/>
      <c r="D49" s="8"/>
      <c r="E49" s="8"/>
      <c r="F49" s="8"/>
      <c r="G49" s="8"/>
      <c r="H49" s="8"/>
    </row>
    <row r="50" spans="1:8" ht="15.6" x14ac:dyDescent="0.3">
      <c r="A50" s="68"/>
      <c r="B50" s="76"/>
      <c r="C50" s="76"/>
      <c r="D50" s="8"/>
      <c r="E50" s="8"/>
      <c r="F50" s="8"/>
      <c r="G50" s="8"/>
      <c r="H50" s="8"/>
    </row>
    <row r="51" spans="1:8" ht="15.6" x14ac:dyDescent="0.3">
      <c r="A51" s="68"/>
      <c r="B51" s="76"/>
      <c r="C51" s="76"/>
      <c r="D51" s="8"/>
      <c r="E51" s="8"/>
      <c r="F51" s="8"/>
      <c r="G51" s="8"/>
      <c r="H51" s="8"/>
    </row>
    <row r="52" spans="1:8" x14ac:dyDescent="0.3">
      <c r="A52" s="68"/>
      <c r="B52" s="77"/>
      <c r="C52" s="77"/>
      <c r="D52" s="8"/>
      <c r="E52" s="8"/>
      <c r="F52" s="8"/>
      <c r="G52" s="8"/>
      <c r="H52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E3C62-1C0E-47BA-86CA-44524134171C}">
  <dimension ref="A1:H33"/>
  <sheetViews>
    <sheetView tabSelected="1" zoomScale="86" zoomScaleNormal="91" workbookViewId="0">
      <selection activeCell="A5" sqref="A5"/>
    </sheetView>
  </sheetViews>
  <sheetFormatPr defaultRowHeight="14.4" x14ac:dyDescent="0.3"/>
  <cols>
    <col min="1" max="1" width="59" style="85" customWidth="1"/>
    <col min="2" max="3" width="7.5546875" customWidth="1"/>
    <col min="4" max="4" width="21.6640625" customWidth="1"/>
    <col min="5" max="5" width="21.77734375" customWidth="1"/>
    <col min="6" max="6" width="16.6640625" bestFit="1" customWidth="1"/>
    <col min="7" max="8" width="22.44140625" bestFit="1" customWidth="1"/>
  </cols>
  <sheetData>
    <row r="1" spans="1:8" s="97" customFormat="1" ht="15.6" x14ac:dyDescent="0.3">
      <c r="A1" s="110" t="s">
        <v>145</v>
      </c>
      <c r="B1" s="102"/>
      <c r="C1" s="102"/>
      <c r="D1" s="102"/>
      <c r="E1" s="102"/>
      <c r="F1" s="102"/>
      <c r="G1" s="102"/>
      <c r="H1" s="102"/>
    </row>
    <row r="2" spans="1:8" x14ac:dyDescent="0.3">
      <c r="A2" s="106" t="s">
        <v>0</v>
      </c>
      <c r="B2" s="106"/>
      <c r="C2" s="106"/>
      <c r="D2" s="106"/>
      <c r="E2" s="106"/>
      <c r="F2" s="106"/>
      <c r="G2" s="106"/>
      <c r="H2" s="106"/>
    </row>
    <row r="3" spans="1:8" x14ac:dyDescent="0.3">
      <c r="A3" s="105" t="s">
        <v>150</v>
      </c>
      <c r="B3" s="105"/>
      <c r="C3" s="105"/>
      <c r="D3" s="105"/>
      <c r="E3" s="105"/>
      <c r="F3" s="105"/>
      <c r="G3" s="105"/>
      <c r="H3" s="105"/>
    </row>
    <row r="4" spans="1:8" x14ac:dyDescent="0.3">
      <c r="A4" s="103" t="s">
        <v>170</v>
      </c>
      <c r="B4" s="103"/>
      <c r="C4" s="103"/>
      <c r="D4" s="103"/>
      <c r="E4" s="103"/>
      <c r="F4" s="103"/>
      <c r="G4" s="103"/>
      <c r="H4" s="103"/>
    </row>
    <row r="6" spans="1:8" x14ac:dyDescent="0.3">
      <c r="A6" s="16" t="s">
        <v>151</v>
      </c>
      <c r="B6" s="17" t="s">
        <v>147</v>
      </c>
      <c r="C6" s="17" t="s">
        <v>148</v>
      </c>
      <c r="D6" s="17" t="s">
        <v>156</v>
      </c>
      <c r="E6" s="17" t="s">
        <v>169</v>
      </c>
    </row>
    <row r="7" spans="1:8" ht="18" customHeight="1" x14ac:dyDescent="0.3">
      <c r="A7" s="81" t="s">
        <v>64</v>
      </c>
      <c r="B7" s="86"/>
      <c r="C7" s="82"/>
      <c r="D7" s="83"/>
      <c r="E7" s="83"/>
    </row>
    <row r="8" spans="1:8" s="35" customFormat="1" ht="18" customHeight="1" x14ac:dyDescent="0.3">
      <c r="A8" s="84" t="s">
        <v>115</v>
      </c>
      <c r="B8" s="87" t="s">
        <v>116</v>
      </c>
      <c r="C8" s="13"/>
      <c r="D8" s="92">
        <v>851970908552</v>
      </c>
      <c r="E8" s="92">
        <v>694002077507</v>
      </c>
    </row>
    <row r="9" spans="1:8" s="35" customFormat="1" ht="18" customHeight="1" x14ac:dyDescent="0.3">
      <c r="A9" s="19" t="s">
        <v>130</v>
      </c>
      <c r="B9" s="87" t="s">
        <v>117</v>
      </c>
      <c r="C9" s="13"/>
      <c r="D9" s="92">
        <v>-453510774621</v>
      </c>
      <c r="E9" s="92">
        <v>-394317627842</v>
      </c>
    </row>
    <row r="10" spans="1:8" s="35" customFormat="1" ht="18" customHeight="1" x14ac:dyDescent="0.3">
      <c r="A10" s="19" t="s">
        <v>129</v>
      </c>
      <c r="B10" s="87" t="s">
        <v>120</v>
      </c>
      <c r="C10" s="13"/>
      <c r="D10" s="92">
        <v>-146906324505</v>
      </c>
      <c r="E10" s="92">
        <v>-99579596287</v>
      </c>
    </row>
    <row r="11" spans="1:8" s="35" customFormat="1" ht="18" customHeight="1" x14ac:dyDescent="0.3">
      <c r="A11" s="84" t="s">
        <v>131</v>
      </c>
      <c r="B11" s="87" t="s">
        <v>119</v>
      </c>
      <c r="C11" s="13"/>
      <c r="D11" s="92">
        <v>-27816080546</v>
      </c>
      <c r="E11" s="92">
        <v>-6544429434</v>
      </c>
    </row>
    <row r="12" spans="1:8" s="35" customFormat="1" ht="18" customHeight="1" x14ac:dyDescent="0.3">
      <c r="A12" s="19" t="s">
        <v>128</v>
      </c>
      <c r="B12" s="87" t="s">
        <v>124</v>
      </c>
      <c r="C12" s="13"/>
      <c r="D12" s="92">
        <v>14168235915</v>
      </c>
      <c r="E12" s="92">
        <v>2018360439</v>
      </c>
    </row>
    <row r="13" spans="1:8" s="35" customFormat="1" ht="18" customHeight="1" x14ac:dyDescent="0.3">
      <c r="A13" s="84" t="s">
        <v>127</v>
      </c>
      <c r="B13" s="87" t="s">
        <v>125</v>
      </c>
      <c r="C13" s="13"/>
      <c r="D13" s="92">
        <v>-58497395119</v>
      </c>
      <c r="E13" s="92">
        <v>-34314660805</v>
      </c>
    </row>
    <row r="14" spans="1:8" s="40" customFormat="1" ht="18" customHeight="1" x14ac:dyDescent="0.3">
      <c r="A14" s="99" t="s">
        <v>144</v>
      </c>
      <c r="B14" s="98" t="s">
        <v>126</v>
      </c>
      <c r="C14" s="100"/>
      <c r="D14" s="101">
        <f>SUM(D8:D13)</f>
        <v>179408569676</v>
      </c>
      <c r="E14" s="101">
        <f>SUM(E8:E13)</f>
        <v>161264123578</v>
      </c>
    </row>
    <row r="15" spans="1:8" s="36" customFormat="1" ht="18" customHeight="1" x14ac:dyDescent="0.3">
      <c r="A15" s="18" t="s">
        <v>65</v>
      </c>
      <c r="B15" s="88"/>
      <c r="C15" s="12"/>
      <c r="D15" s="14"/>
      <c r="E15" s="14"/>
    </row>
    <row r="16" spans="1:8" s="35" customFormat="1" ht="18" customHeight="1" x14ac:dyDescent="0.3">
      <c r="A16" s="84" t="s">
        <v>139</v>
      </c>
      <c r="B16" s="87" t="s">
        <v>123</v>
      </c>
      <c r="C16" s="13"/>
      <c r="D16" s="92">
        <v>-1094063637</v>
      </c>
      <c r="E16" s="92">
        <v>-5249387273</v>
      </c>
    </row>
    <row r="17" spans="1:6" s="35" customFormat="1" ht="18" customHeight="1" x14ac:dyDescent="0.3">
      <c r="A17" s="84" t="s">
        <v>140</v>
      </c>
      <c r="B17" s="87" t="s">
        <v>118</v>
      </c>
      <c r="C17" s="13"/>
      <c r="D17" s="93">
        <v>186818182</v>
      </c>
      <c r="E17" s="93">
        <v>241500000</v>
      </c>
    </row>
    <row r="18" spans="1:6" s="35" customFormat="1" ht="18" customHeight="1" x14ac:dyDescent="0.3">
      <c r="A18" s="84" t="s">
        <v>165</v>
      </c>
      <c r="B18" s="94" t="s">
        <v>166</v>
      </c>
      <c r="C18" s="13"/>
      <c r="D18" s="92">
        <v>-273000000000</v>
      </c>
      <c r="E18" s="92">
        <v>-240772000000</v>
      </c>
    </row>
    <row r="19" spans="1:6" s="35" customFormat="1" ht="18" customHeight="1" x14ac:dyDescent="0.3">
      <c r="A19" s="84" t="s">
        <v>168</v>
      </c>
      <c r="B19" s="94" t="s">
        <v>167</v>
      </c>
      <c r="C19" s="13"/>
      <c r="D19" s="93">
        <v>93568000000</v>
      </c>
      <c r="E19" s="93">
        <v>123000000000</v>
      </c>
    </row>
    <row r="20" spans="1:6" s="35" customFormat="1" ht="18" customHeight="1" x14ac:dyDescent="0.3">
      <c r="A20" s="84" t="s">
        <v>141</v>
      </c>
      <c r="B20" s="87" t="s">
        <v>122</v>
      </c>
      <c r="C20" s="13"/>
      <c r="D20" s="92">
        <v>40260219450</v>
      </c>
      <c r="E20" s="92">
        <v>34560081281</v>
      </c>
    </row>
    <row r="21" spans="1:6" s="40" customFormat="1" ht="18" customHeight="1" x14ac:dyDescent="0.3">
      <c r="A21" s="99" t="s">
        <v>66</v>
      </c>
      <c r="B21" s="98" t="s">
        <v>132</v>
      </c>
      <c r="C21" s="100"/>
      <c r="D21" s="101">
        <f>SUM(D16:D20)</f>
        <v>-140079026005</v>
      </c>
      <c r="E21" s="101">
        <f>SUM(E16:E20)</f>
        <v>-88219805992</v>
      </c>
    </row>
    <row r="22" spans="1:6" s="36" customFormat="1" ht="18" customHeight="1" x14ac:dyDescent="0.3">
      <c r="A22" s="18" t="s">
        <v>67</v>
      </c>
      <c r="B22" s="88"/>
      <c r="C22" s="12"/>
      <c r="D22" s="91"/>
      <c r="E22" s="91"/>
    </row>
    <row r="23" spans="1:6" s="35" customFormat="1" ht="18" customHeight="1" x14ac:dyDescent="0.3">
      <c r="A23" s="19" t="s">
        <v>142</v>
      </c>
      <c r="B23" s="87" t="s">
        <v>133</v>
      </c>
      <c r="C23" s="13"/>
      <c r="D23" s="92">
        <v>-19956240000</v>
      </c>
      <c r="E23" s="92">
        <v>-43758840000</v>
      </c>
    </row>
    <row r="24" spans="1:6" s="40" customFormat="1" ht="18" customHeight="1" x14ac:dyDescent="0.3">
      <c r="A24" s="99" t="s">
        <v>143</v>
      </c>
      <c r="B24" s="98" t="s">
        <v>134</v>
      </c>
      <c r="C24" s="100"/>
      <c r="D24" s="101">
        <f>D23</f>
        <v>-19956240000</v>
      </c>
      <c r="E24" s="101">
        <f>E23</f>
        <v>-43758840000</v>
      </c>
    </row>
    <row r="25" spans="1:6" s="36" customFormat="1" ht="18" customHeight="1" x14ac:dyDescent="0.3">
      <c r="A25" s="18" t="s">
        <v>68</v>
      </c>
      <c r="B25" s="88" t="s">
        <v>135</v>
      </c>
      <c r="C25" s="12"/>
      <c r="D25" s="14">
        <f>D14+D21+D24</f>
        <v>19373303671</v>
      </c>
      <c r="E25" s="14">
        <f>E14+E21+E24</f>
        <v>29285477586</v>
      </c>
    </row>
    <row r="26" spans="1:6" s="36" customFormat="1" ht="18" customHeight="1" x14ac:dyDescent="0.3">
      <c r="A26" s="18" t="s">
        <v>69</v>
      </c>
      <c r="B26" s="88" t="s">
        <v>136</v>
      </c>
      <c r="C26" s="12"/>
      <c r="D26" s="14">
        <v>58607933269</v>
      </c>
      <c r="E26" s="14">
        <v>41334923154</v>
      </c>
    </row>
    <row r="27" spans="1:6" ht="18" customHeight="1" x14ac:dyDescent="0.3">
      <c r="A27" s="20" t="s">
        <v>70</v>
      </c>
      <c r="B27" s="89" t="s">
        <v>137</v>
      </c>
      <c r="C27" s="21"/>
      <c r="D27" s="14"/>
      <c r="E27" s="14"/>
    </row>
    <row r="28" spans="1:6" s="36" customFormat="1" ht="18" customHeight="1" x14ac:dyDescent="0.3">
      <c r="A28" s="18" t="s">
        <v>71</v>
      </c>
      <c r="B28" s="90" t="s">
        <v>138</v>
      </c>
      <c r="C28" s="17">
        <v>4</v>
      </c>
      <c r="D28" s="14">
        <f>D25+D26</f>
        <v>77981236940</v>
      </c>
      <c r="E28" s="14">
        <f>E25+E26</f>
        <v>70620400740</v>
      </c>
    </row>
    <row r="29" spans="1:6" x14ac:dyDescent="0.3">
      <c r="A29" s="65"/>
      <c r="B29" s="8"/>
      <c r="C29" s="8"/>
      <c r="D29" s="8"/>
      <c r="E29" s="22"/>
      <c r="F29" s="22"/>
    </row>
    <row r="30" spans="1:6" x14ac:dyDescent="0.3">
      <c r="A30" s="65"/>
      <c r="B30" s="8"/>
      <c r="C30" s="8"/>
      <c r="D30" s="8"/>
      <c r="E30" s="22"/>
      <c r="F30" s="22"/>
    </row>
    <row r="31" spans="1:6" x14ac:dyDescent="0.3">
      <c r="A31" s="68"/>
      <c r="B31" s="15"/>
      <c r="C31" s="15"/>
      <c r="D31" s="15"/>
      <c r="E31" s="23"/>
      <c r="F31" s="23"/>
    </row>
    <row r="32" spans="1:6" x14ac:dyDescent="0.3">
      <c r="A32" s="68"/>
      <c r="B32" s="15"/>
      <c r="C32" s="15"/>
      <c r="D32" s="15"/>
      <c r="E32" s="23"/>
      <c r="F32" s="23"/>
    </row>
    <row r="33" spans="1:6" x14ac:dyDescent="0.3">
      <c r="A33" s="65"/>
      <c r="B33" s="8"/>
      <c r="C33" s="8"/>
      <c r="D33" s="8"/>
      <c r="E33" s="22"/>
      <c r="F33" s="2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3</vt:i4>
      </vt:variant>
    </vt:vector>
  </HeadingPairs>
  <TitlesOfParts>
    <vt:vector size="3" baseType="lpstr">
      <vt:lpstr>BS</vt:lpstr>
      <vt:lpstr>IS</vt:lpstr>
      <vt:lpstr>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Ha Linh Hoang</cp:lastModifiedBy>
  <dcterms:created xsi:type="dcterms:W3CDTF">2019-02-16T04:44:23Z</dcterms:created>
  <dcterms:modified xsi:type="dcterms:W3CDTF">2019-08-27T07:43:15Z</dcterms:modified>
</cp:coreProperties>
</file>